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rian\Desktop\Información Presupuestal de la Cuenta Pública 2021\Cuadros de la Cuenta Pública LDF 2021\"/>
    </mc:Choice>
  </mc:AlternateContent>
  <bookViews>
    <workbookView xWindow="-120" yWindow="-345" windowWidth="20730" windowHeight="11160"/>
  </bookViews>
  <sheets>
    <sheet name="6a. Por Objeto del Gasto" sheetId="7" r:id="rId1"/>
    <sheet name="Fechas" sheetId="13" state="hidden" r:id="rId2"/>
    <sheet name="fuente1" sheetId="12" state="hidden" r:id="rId3"/>
    <sheet name="BExRepositorySheet" sheetId="9" state="veryHidden" r:id="rId4"/>
  </sheet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" i="13" l="1"/>
  <c r="F5" i="13" s="1"/>
  <c r="E4" i="13"/>
  <c r="B10" i="13" l="1"/>
  <c r="E5" i="13"/>
  <c r="J163" i="7"/>
  <c r="J162" i="7"/>
  <c r="J161" i="7"/>
  <c r="J160" i="7"/>
  <c r="J159" i="7"/>
  <c r="J158" i="7"/>
  <c r="J157" i="7"/>
  <c r="J155" i="7"/>
  <c r="J154" i="7"/>
  <c r="J153" i="7"/>
  <c r="J151" i="7"/>
  <c r="J150" i="7"/>
  <c r="J149" i="7"/>
  <c r="J148" i="7"/>
  <c r="J147" i="7"/>
  <c r="J146" i="7"/>
  <c r="J145" i="7"/>
  <c r="J143" i="7"/>
  <c r="J142" i="7"/>
  <c r="J141" i="7"/>
  <c r="J139" i="7"/>
  <c r="J138" i="7"/>
  <c r="J137" i="7"/>
  <c r="J136" i="7"/>
  <c r="J135" i="7"/>
  <c r="J134" i="7"/>
  <c r="J133" i="7"/>
  <c r="J132" i="7"/>
  <c r="J131" i="7"/>
  <c r="J129" i="7"/>
  <c r="J128" i="7"/>
  <c r="J127" i="7"/>
  <c r="J126" i="7"/>
  <c r="J125" i="7"/>
  <c r="J124" i="7"/>
  <c r="J123" i="7"/>
  <c r="J122" i="7"/>
  <c r="J121" i="7"/>
  <c r="J119" i="7"/>
  <c r="J118" i="7"/>
  <c r="J117" i="7"/>
  <c r="J116" i="7"/>
  <c r="J115" i="7"/>
  <c r="J114" i="7"/>
  <c r="J113" i="7"/>
  <c r="J112" i="7"/>
  <c r="J111" i="7"/>
  <c r="J109" i="7"/>
  <c r="J108" i="7"/>
  <c r="J107" i="7"/>
  <c r="J106" i="7"/>
  <c r="J105" i="7"/>
  <c r="J104" i="7"/>
  <c r="J103" i="7"/>
  <c r="J102" i="7"/>
  <c r="J101" i="7"/>
  <c r="J99" i="7"/>
  <c r="J98" i="7"/>
  <c r="J97" i="7"/>
  <c r="J96" i="7"/>
  <c r="J95" i="7"/>
  <c r="J94" i="7"/>
  <c r="J93" i="7"/>
  <c r="J81" i="7"/>
  <c r="J80" i="7"/>
  <c r="J79" i="7"/>
  <c r="J78" i="7"/>
  <c r="J77" i="7"/>
  <c r="J76" i="7"/>
  <c r="J75" i="7"/>
  <c r="J73" i="7"/>
  <c r="J72" i="7"/>
  <c r="J71" i="7"/>
  <c r="J69" i="7"/>
  <c r="J68" i="7"/>
  <c r="J67" i="7"/>
  <c r="J66" i="7"/>
  <c r="J65" i="7"/>
  <c r="J64" i="7"/>
  <c r="J63" i="7"/>
  <c r="J61" i="7"/>
  <c r="J60" i="7"/>
  <c r="J59" i="7"/>
  <c r="J57" i="7"/>
  <c r="J56" i="7"/>
  <c r="J55" i="7"/>
  <c r="J54" i="7"/>
  <c r="J53" i="7"/>
  <c r="J52" i="7"/>
  <c r="J51" i="7"/>
  <c r="J50" i="7"/>
  <c r="J49" i="7"/>
  <c r="J47" i="7"/>
  <c r="J46" i="7"/>
  <c r="J45" i="7"/>
  <c r="J44" i="7"/>
  <c r="J43" i="7"/>
  <c r="J42" i="7"/>
  <c r="J41" i="7"/>
  <c r="J40" i="7"/>
  <c r="J39" i="7"/>
  <c r="J37" i="7"/>
  <c r="J36" i="7"/>
  <c r="J35" i="7"/>
  <c r="J34" i="7"/>
  <c r="J33" i="7"/>
  <c r="J32" i="7"/>
  <c r="J31" i="7"/>
  <c r="J30" i="7"/>
  <c r="J29" i="7"/>
  <c r="J27" i="7"/>
  <c r="J26" i="7"/>
  <c r="J25" i="7"/>
  <c r="J24" i="7"/>
  <c r="J23" i="7"/>
  <c r="J22" i="7"/>
  <c r="J21" i="7"/>
  <c r="J20" i="7"/>
  <c r="J19" i="7"/>
  <c r="J17" i="7"/>
  <c r="J16" i="7"/>
  <c r="J15" i="7"/>
  <c r="J14" i="7"/>
  <c r="J13" i="7"/>
  <c r="J12" i="7"/>
  <c r="J11" i="7"/>
  <c r="I163" i="7"/>
  <c r="I162" i="7"/>
  <c r="I161" i="7"/>
  <c r="I160" i="7"/>
  <c r="I159" i="7"/>
  <c r="I158" i="7"/>
  <c r="I157" i="7"/>
  <c r="I155" i="7"/>
  <c r="I154" i="7"/>
  <c r="I153" i="7"/>
  <c r="I151" i="7"/>
  <c r="I150" i="7"/>
  <c r="I149" i="7"/>
  <c r="I148" i="7"/>
  <c r="I147" i="7"/>
  <c r="I146" i="7"/>
  <c r="I145" i="7"/>
  <c r="I143" i="7"/>
  <c r="I142" i="7"/>
  <c r="I141" i="7"/>
  <c r="I139" i="7"/>
  <c r="I138" i="7"/>
  <c r="I137" i="7"/>
  <c r="I136" i="7"/>
  <c r="I135" i="7"/>
  <c r="I134" i="7"/>
  <c r="I133" i="7"/>
  <c r="I132" i="7"/>
  <c r="I131" i="7"/>
  <c r="I129" i="7"/>
  <c r="I128" i="7"/>
  <c r="I127" i="7"/>
  <c r="I126" i="7"/>
  <c r="I125" i="7"/>
  <c r="I124" i="7"/>
  <c r="I123" i="7"/>
  <c r="I122" i="7"/>
  <c r="I121" i="7"/>
  <c r="I119" i="7"/>
  <c r="I118" i="7"/>
  <c r="I117" i="7"/>
  <c r="I116" i="7"/>
  <c r="I115" i="7"/>
  <c r="I114" i="7"/>
  <c r="I113" i="7"/>
  <c r="I112" i="7"/>
  <c r="I111" i="7"/>
  <c r="I109" i="7"/>
  <c r="I108" i="7"/>
  <c r="I107" i="7"/>
  <c r="I106" i="7"/>
  <c r="I105" i="7"/>
  <c r="I104" i="7"/>
  <c r="I103" i="7"/>
  <c r="I102" i="7"/>
  <c r="I101" i="7"/>
  <c r="I99" i="7"/>
  <c r="I98" i="7"/>
  <c r="I97" i="7"/>
  <c r="I96" i="7"/>
  <c r="I95" i="7"/>
  <c r="I94" i="7"/>
  <c r="I93" i="7"/>
  <c r="I81" i="7"/>
  <c r="I80" i="7"/>
  <c r="I79" i="7"/>
  <c r="I78" i="7"/>
  <c r="I77" i="7"/>
  <c r="I76" i="7"/>
  <c r="I75" i="7"/>
  <c r="I73" i="7"/>
  <c r="I72" i="7"/>
  <c r="I71" i="7"/>
  <c r="I69" i="7"/>
  <c r="I68" i="7"/>
  <c r="I67" i="7"/>
  <c r="I66" i="7"/>
  <c r="I65" i="7"/>
  <c r="I64" i="7"/>
  <c r="I63" i="7"/>
  <c r="I61" i="7"/>
  <c r="I60" i="7"/>
  <c r="I59" i="7"/>
  <c r="I57" i="7"/>
  <c r="I56" i="7"/>
  <c r="I55" i="7"/>
  <c r="I54" i="7"/>
  <c r="I53" i="7"/>
  <c r="I52" i="7"/>
  <c r="I51" i="7"/>
  <c r="I50" i="7"/>
  <c r="I49" i="7"/>
  <c r="I47" i="7"/>
  <c r="I46" i="7"/>
  <c r="I45" i="7"/>
  <c r="I44" i="7"/>
  <c r="I43" i="7"/>
  <c r="I42" i="7"/>
  <c r="I41" i="7"/>
  <c r="I40" i="7"/>
  <c r="I39" i="7"/>
  <c r="I37" i="7"/>
  <c r="I36" i="7"/>
  <c r="I35" i="7"/>
  <c r="I34" i="7"/>
  <c r="I33" i="7"/>
  <c r="I32" i="7"/>
  <c r="I31" i="7"/>
  <c r="I30" i="7"/>
  <c r="I29" i="7"/>
  <c r="I27" i="7"/>
  <c r="I26" i="7"/>
  <c r="I25" i="7"/>
  <c r="I24" i="7"/>
  <c r="I23" i="7"/>
  <c r="I22" i="7"/>
  <c r="I21" i="7"/>
  <c r="I20" i="7"/>
  <c r="I19" i="7"/>
  <c r="I17" i="7"/>
  <c r="I16" i="7"/>
  <c r="I15" i="7"/>
  <c r="I14" i="7"/>
  <c r="I13" i="7"/>
  <c r="I12" i="7"/>
  <c r="I11" i="7"/>
  <c r="H163" i="7"/>
  <c r="H162" i="7"/>
  <c r="H161" i="7"/>
  <c r="H160" i="7"/>
  <c r="H159" i="7"/>
  <c r="H158" i="7"/>
  <c r="H157" i="7"/>
  <c r="H155" i="7"/>
  <c r="H154" i="7"/>
  <c r="H153" i="7"/>
  <c r="H151" i="7"/>
  <c r="H150" i="7"/>
  <c r="H149" i="7"/>
  <c r="H148" i="7"/>
  <c r="H147" i="7"/>
  <c r="H146" i="7"/>
  <c r="H145" i="7"/>
  <c r="H143" i="7"/>
  <c r="H142" i="7"/>
  <c r="H141" i="7"/>
  <c r="H139" i="7"/>
  <c r="H138" i="7"/>
  <c r="H137" i="7"/>
  <c r="H136" i="7"/>
  <c r="H135" i="7"/>
  <c r="H134" i="7"/>
  <c r="H133" i="7"/>
  <c r="H132" i="7"/>
  <c r="H131" i="7"/>
  <c r="H129" i="7"/>
  <c r="H128" i="7"/>
  <c r="H127" i="7"/>
  <c r="H126" i="7"/>
  <c r="H125" i="7"/>
  <c r="H124" i="7"/>
  <c r="H123" i="7"/>
  <c r="H122" i="7"/>
  <c r="H121" i="7"/>
  <c r="H119" i="7"/>
  <c r="H118" i="7"/>
  <c r="H117" i="7"/>
  <c r="H116" i="7"/>
  <c r="H115" i="7"/>
  <c r="H114" i="7"/>
  <c r="H113" i="7"/>
  <c r="H112" i="7"/>
  <c r="H111" i="7"/>
  <c r="H109" i="7"/>
  <c r="H108" i="7"/>
  <c r="H107" i="7"/>
  <c r="H106" i="7"/>
  <c r="H105" i="7"/>
  <c r="H104" i="7"/>
  <c r="H103" i="7"/>
  <c r="H102" i="7"/>
  <c r="H101" i="7"/>
  <c r="H99" i="7"/>
  <c r="H98" i="7"/>
  <c r="H97" i="7"/>
  <c r="H96" i="7"/>
  <c r="H95" i="7"/>
  <c r="H94" i="7"/>
  <c r="H93" i="7"/>
  <c r="H81" i="7"/>
  <c r="H80" i="7"/>
  <c r="H79" i="7"/>
  <c r="H78" i="7"/>
  <c r="H77" i="7"/>
  <c r="H76" i="7"/>
  <c r="H75" i="7"/>
  <c r="H73" i="7"/>
  <c r="H72" i="7"/>
  <c r="H71" i="7"/>
  <c r="H69" i="7"/>
  <c r="H68" i="7"/>
  <c r="H67" i="7"/>
  <c r="H66" i="7"/>
  <c r="H65" i="7"/>
  <c r="H64" i="7"/>
  <c r="H63" i="7"/>
  <c r="H61" i="7"/>
  <c r="H60" i="7"/>
  <c r="H59" i="7"/>
  <c r="H57" i="7"/>
  <c r="H56" i="7"/>
  <c r="H55" i="7"/>
  <c r="H54" i="7"/>
  <c r="H53" i="7"/>
  <c r="H52" i="7"/>
  <c r="H51" i="7"/>
  <c r="H50" i="7"/>
  <c r="H49" i="7"/>
  <c r="H47" i="7"/>
  <c r="H46" i="7"/>
  <c r="H45" i="7"/>
  <c r="H44" i="7"/>
  <c r="H43" i="7"/>
  <c r="H42" i="7"/>
  <c r="H41" i="7"/>
  <c r="H40" i="7"/>
  <c r="H39" i="7"/>
  <c r="H37" i="7"/>
  <c r="H36" i="7"/>
  <c r="H35" i="7"/>
  <c r="H34" i="7"/>
  <c r="H33" i="7"/>
  <c r="H32" i="7"/>
  <c r="H31" i="7"/>
  <c r="H30" i="7"/>
  <c r="H29" i="7"/>
  <c r="H27" i="7"/>
  <c r="H26" i="7"/>
  <c r="H25" i="7"/>
  <c r="H24" i="7"/>
  <c r="H23" i="7"/>
  <c r="H22" i="7"/>
  <c r="H21" i="7"/>
  <c r="H20" i="7"/>
  <c r="H19" i="7"/>
  <c r="H17" i="7"/>
  <c r="H16" i="7"/>
  <c r="H15" i="7"/>
  <c r="H14" i="7"/>
  <c r="H13" i="7"/>
  <c r="H12" i="7"/>
  <c r="H11" i="7"/>
  <c r="G163" i="7"/>
  <c r="G162" i="7"/>
  <c r="G161" i="7"/>
  <c r="G160" i="7"/>
  <c r="G159" i="7"/>
  <c r="G158" i="7"/>
  <c r="G157" i="7"/>
  <c r="G155" i="7"/>
  <c r="G154" i="7"/>
  <c r="G153" i="7"/>
  <c r="G151" i="7"/>
  <c r="G150" i="7"/>
  <c r="G149" i="7"/>
  <c r="G148" i="7"/>
  <c r="G147" i="7"/>
  <c r="G146" i="7"/>
  <c r="G145" i="7"/>
  <c r="G143" i="7"/>
  <c r="G142" i="7"/>
  <c r="G141" i="7"/>
  <c r="G139" i="7"/>
  <c r="G138" i="7"/>
  <c r="G137" i="7"/>
  <c r="G136" i="7"/>
  <c r="G135" i="7"/>
  <c r="G134" i="7"/>
  <c r="G133" i="7"/>
  <c r="G132" i="7"/>
  <c r="G131" i="7"/>
  <c r="G129" i="7"/>
  <c r="G128" i="7"/>
  <c r="G127" i="7"/>
  <c r="G126" i="7"/>
  <c r="G125" i="7"/>
  <c r="G124" i="7"/>
  <c r="G123" i="7"/>
  <c r="G122" i="7"/>
  <c r="G121" i="7"/>
  <c r="G119" i="7"/>
  <c r="G118" i="7"/>
  <c r="G117" i="7"/>
  <c r="G116" i="7"/>
  <c r="G115" i="7"/>
  <c r="G114" i="7"/>
  <c r="G113" i="7"/>
  <c r="G112" i="7"/>
  <c r="G111" i="7"/>
  <c r="G109" i="7"/>
  <c r="G108" i="7"/>
  <c r="G107" i="7"/>
  <c r="G106" i="7"/>
  <c r="G105" i="7"/>
  <c r="G104" i="7"/>
  <c r="G103" i="7"/>
  <c r="G102" i="7"/>
  <c r="G101" i="7"/>
  <c r="G99" i="7"/>
  <c r="G98" i="7"/>
  <c r="G97" i="7"/>
  <c r="G96" i="7"/>
  <c r="G95" i="7"/>
  <c r="G94" i="7"/>
  <c r="G93" i="7"/>
  <c r="G81" i="7"/>
  <c r="G80" i="7"/>
  <c r="G79" i="7"/>
  <c r="G78" i="7"/>
  <c r="G77" i="7"/>
  <c r="G76" i="7"/>
  <c r="G75" i="7"/>
  <c r="G73" i="7"/>
  <c r="G72" i="7"/>
  <c r="G71" i="7"/>
  <c r="G69" i="7"/>
  <c r="G68" i="7"/>
  <c r="G67" i="7"/>
  <c r="G66" i="7"/>
  <c r="G65" i="7"/>
  <c r="G64" i="7"/>
  <c r="G63" i="7"/>
  <c r="G61" i="7"/>
  <c r="G60" i="7"/>
  <c r="G59" i="7"/>
  <c r="G57" i="7"/>
  <c r="G56" i="7"/>
  <c r="G55" i="7"/>
  <c r="G54" i="7"/>
  <c r="G53" i="7"/>
  <c r="G52" i="7"/>
  <c r="G51" i="7"/>
  <c r="G50" i="7"/>
  <c r="G49" i="7"/>
  <c r="G47" i="7"/>
  <c r="G46" i="7"/>
  <c r="G45" i="7"/>
  <c r="G44" i="7"/>
  <c r="G43" i="7"/>
  <c r="G42" i="7"/>
  <c r="G41" i="7"/>
  <c r="G40" i="7"/>
  <c r="G39" i="7"/>
  <c r="G37" i="7"/>
  <c r="G36" i="7"/>
  <c r="G35" i="7"/>
  <c r="G34" i="7"/>
  <c r="G33" i="7"/>
  <c r="G32" i="7"/>
  <c r="G31" i="7"/>
  <c r="G30" i="7"/>
  <c r="G29" i="7"/>
  <c r="G27" i="7"/>
  <c r="G26" i="7"/>
  <c r="G25" i="7"/>
  <c r="G24" i="7"/>
  <c r="G23" i="7"/>
  <c r="G22" i="7"/>
  <c r="G21" i="7"/>
  <c r="G20" i="7"/>
  <c r="G19" i="7"/>
  <c r="G17" i="7"/>
  <c r="G16" i="7"/>
  <c r="G15" i="7"/>
  <c r="G14" i="7"/>
  <c r="G13" i="7"/>
  <c r="G12" i="7"/>
  <c r="G11" i="7"/>
  <c r="F163" i="7"/>
  <c r="F162" i="7"/>
  <c r="F161" i="7"/>
  <c r="F160" i="7"/>
  <c r="F159" i="7"/>
  <c r="F158" i="7"/>
  <c r="F157" i="7"/>
  <c r="F155" i="7"/>
  <c r="F154" i="7"/>
  <c r="F153" i="7"/>
  <c r="F151" i="7"/>
  <c r="F150" i="7"/>
  <c r="F149" i="7"/>
  <c r="F148" i="7"/>
  <c r="F147" i="7"/>
  <c r="F146" i="7"/>
  <c r="F145" i="7"/>
  <c r="F143" i="7"/>
  <c r="F142" i="7"/>
  <c r="F141" i="7"/>
  <c r="F139" i="7"/>
  <c r="F138" i="7"/>
  <c r="F137" i="7"/>
  <c r="F136" i="7"/>
  <c r="F135" i="7"/>
  <c r="F134" i="7"/>
  <c r="F133" i="7"/>
  <c r="F132" i="7"/>
  <c r="F131" i="7"/>
  <c r="F129" i="7"/>
  <c r="F128" i="7"/>
  <c r="F127" i="7"/>
  <c r="F126" i="7"/>
  <c r="F125" i="7"/>
  <c r="F124" i="7"/>
  <c r="F123" i="7"/>
  <c r="F122" i="7"/>
  <c r="F121" i="7"/>
  <c r="F119" i="7"/>
  <c r="F118" i="7"/>
  <c r="F117" i="7"/>
  <c r="F116" i="7"/>
  <c r="F115" i="7"/>
  <c r="F114" i="7"/>
  <c r="F113" i="7"/>
  <c r="F112" i="7"/>
  <c r="F111" i="7"/>
  <c r="F109" i="7"/>
  <c r="F108" i="7"/>
  <c r="F107" i="7"/>
  <c r="F106" i="7"/>
  <c r="F105" i="7"/>
  <c r="F104" i="7"/>
  <c r="F103" i="7"/>
  <c r="F102" i="7"/>
  <c r="F101" i="7"/>
  <c r="F99" i="7"/>
  <c r="F98" i="7"/>
  <c r="F97" i="7"/>
  <c r="F96" i="7"/>
  <c r="F95" i="7"/>
  <c r="F94" i="7"/>
  <c r="F93" i="7"/>
  <c r="F81" i="7"/>
  <c r="F80" i="7"/>
  <c r="F79" i="7"/>
  <c r="F78" i="7"/>
  <c r="F77" i="7"/>
  <c r="F76" i="7"/>
  <c r="F75" i="7"/>
  <c r="F73" i="7"/>
  <c r="F72" i="7"/>
  <c r="F71" i="7"/>
  <c r="F69" i="7"/>
  <c r="F68" i="7"/>
  <c r="F67" i="7"/>
  <c r="F66" i="7"/>
  <c r="F65" i="7"/>
  <c r="F64" i="7"/>
  <c r="F63" i="7"/>
  <c r="F61" i="7"/>
  <c r="F60" i="7"/>
  <c r="F59" i="7"/>
  <c r="F57" i="7"/>
  <c r="F56" i="7"/>
  <c r="F55" i="7"/>
  <c r="F54" i="7"/>
  <c r="F53" i="7"/>
  <c r="F52" i="7"/>
  <c r="F51" i="7"/>
  <c r="F50" i="7"/>
  <c r="F49" i="7"/>
  <c r="F47" i="7"/>
  <c r="F46" i="7"/>
  <c r="F45" i="7"/>
  <c r="F44" i="7"/>
  <c r="F43" i="7"/>
  <c r="F42" i="7"/>
  <c r="F41" i="7"/>
  <c r="F40" i="7"/>
  <c r="F39" i="7"/>
  <c r="F37" i="7"/>
  <c r="F36" i="7"/>
  <c r="F35" i="7"/>
  <c r="F34" i="7"/>
  <c r="F33" i="7"/>
  <c r="F32" i="7"/>
  <c r="F31" i="7"/>
  <c r="F30" i="7"/>
  <c r="F29" i="7"/>
  <c r="F27" i="7"/>
  <c r="F26" i="7"/>
  <c r="F25" i="7"/>
  <c r="F24" i="7"/>
  <c r="F23" i="7"/>
  <c r="F22" i="7"/>
  <c r="F21" i="7"/>
  <c r="F20" i="7"/>
  <c r="F19" i="7"/>
  <c r="F17" i="7"/>
  <c r="F16" i="7"/>
  <c r="F15" i="7"/>
  <c r="F14" i="7"/>
  <c r="F13" i="7"/>
  <c r="F12" i="7"/>
  <c r="F11" i="7"/>
  <c r="E163" i="7"/>
  <c r="E162" i="7"/>
  <c r="E161" i="7"/>
  <c r="E160" i="7"/>
  <c r="E159" i="7"/>
  <c r="E158" i="7"/>
  <c r="E157" i="7"/>
  <c r="E155" i="7"/>
  <c r="E154" i="7"/>
  <c r="E153" i="7"/>
  <c r="E151" i="7"/>
  <c r="E150" i="7"/>
  <c r="E149" i="7"/>
  <c r="E148" i="7"/>
  <c r="E147" i="7"/>
  <c r="E146" i="7"/>
  <c r="E145" i="7"/>
  <c r="E143" i="7"/>
  <c r="E142" i="7"/>
  <c r="E141" i="7"/>
  <c r="E139" i="7"/>
  <c r="E138" i="7"/>
  <c r="E137" i="7"/>
  <c r="E136" i="7"/>
  <c r="E135" i="7"/>
  <c r="E134" i="7"/>
  <c r="E133" i="7"/>
  <c r="E132" i="7"/>
  <c r="E131" i="7"/>
  <c r="E129" i="7"/>
  <c r="E128" i="7"/>
  <c r="E127" i="7"/>
  <c r="E126" i="7"/>
  <c r="E125" i="7"/>
  <c r="E124" i="7"/>
  <c r="E123" i="7"/>
  <c r="E122" i="7"/>
  <c r="E121" i="7"/>
  <c r="E119" i="7"/>
  <c r="E118" i="7"/>
  <c r="E117" i="7"/>
  <c r="E116" i="7"/>
  <c r="E115" i="7"/>
  <c r="E114" i="7"/>
  <c r="E113" i="7"/>
  <c r="E112" i="7"/>
  <c r="E111" i="7"/>
  <c r="E109" i="7"/>
  <c r="E108" i="7"/>
  <c r="E107" i="7"/>
  <c r="E106" i="7"/>
  <c r="E105" i="7"/>
  <c r="E104" i="7"/>
  <c r="E103" i="7"/>
  <c r="E102" i="7"/>
  <c r="E101" i="7"/>
  <c r="E99" i="7"/>
  <c r="E98" i="7"/>
  <c r="E97" i="7"/>
  <c r="E96" i="7"/>
  <c r="E95" i="7"/>
  <c r="E94" i="7"/>
  <c r="E93" i="7"/>
  <c r="E81" i="7"/>
  <c r="E80" i="7"/>
  <c r="E79" i="7"/>
  <c r="E78" i="7"/>
  <c r="E77" i="7"/>
  <c r="E76" i="7"/>
  <c r="E75" i="7"/>
  <c r="E73" i="7"/>
  <c r="E72" i="7"/>
  <c r="E71" i="7"/>
  <c r="E69" i="7"/>
  <c r="E68" i="7"/>
  <c r="E67" i="7"/>
  <c r="E66" i="7"/>
  <c r="E65" i="7"/>
  <c r="E64" i="7"/>
  <c r="E63" i="7"/>
  <c r="E61" i="7"/>
  <c r="E60" i="7"/>
  <c r="E59" i="7"/>
  <c r="E57" i="7"/>
  <c r="E56" i="7"/>
  <c r="E55" i="7"/>
  <c r="E54" i="7"/>
  <c r="E53" i="7"/>
  <c r="E52" i="7"/>
  <c r="E51" i="7"/>
  <c r="E50" i="7"/>
  <c r="E49" i="7"/>
  <c r="E47" i="7"/>
  <c r="E46" i="7"/>
  <c r="E45" i="7"/>
  <c r="E44" i="7"/>
  <c r="E43" i="7"/>
  <c r="E42" i="7"/>
  <c r="E41" i="7"/>
  <c r="E40" i="7"/>
  <c r="E39" i="7"/>
  <c r="E37" i="7"/>
  <c r="E36" i="7"/>
  <c r="E35" i="7"/>
  <c r="E34" i="7"/>
  <c r="E33" i="7"/>
  <c r="E32" i="7"/>
  <c r="E31" i="7"/>
  <c r="E30" i="7"/>
  <c r="E29" i="7"/>
  <c r="E27" i="7"/>
  <c r="E26" i="7"/>
  <c r="E25" i="7"/>
  <c r="E24" i="7"/>
  <c r="E23" i="7"/>
  <c r="E22" i="7"/>
  <c r="E21" i="7"/>
  <c r="E20" i="7"/>
  <c r="E19" i="7"/>
  <c r="E17" i="7"/>
  <c r="E16" i="7"/>
  <c r="E15" i="7"/>
  <c r="E14" i="7"/>
  <c r="E13" i="7"/>
  <c r="E12" i="7"/>
  <c r="E11" i="7"/>
  <c r="I152" i="7" l="1"/>
  <c r="F140" i="7"/>
  <c r="I70" i="7"/>
  <c r="F10" i="7"/>
  <c r="F120" i="7"/>
  <c r="F58" i="7"/>
  <c r="H58" i="7"/>
  <c r="F100" i="7"/>
  <c r="H152" i="7"/>
  <c r="J70" i="7"/>
  <c r="F28" i="7"/>
  <c r="H120" i="7"/>
  <c r="H144" i="7"/>
  <c r="E38" i="7"/>
  <c r="E110" i="7"/>
  <c r="H62" i="7"/>
  <c r="H100" i="7"/>
  <c r="I28" i="7"/>
  <c r="E18" i="7"/>
  <c r="G152" i="7"/>
  <c r="J28" i="7"/>
  <c r="E48" i="7"/>
  <c r="E140" i="7"/>
  <c r="G62" i="7"/>
  <c r="G100" i="7"/>
  <c r="J140" i="7"/>
  <c r="F152" i="7"/>
  <c r="I62" i="7"/>
  <c r="I140" i="7"/>
  <c r="J62" i="7"/>
  <c r="F144" i="7"/>
  <c r="G28" i="7"/>
  <c r="H140" i="7"/>
  <c r="H156" i="7"/>
  <c r="J152" i="7"/>
  <c r="J92" i="7"/>
  <c r="E10" i="7"/>
  <c r="E74" i="7"/>
  <c r="F18" i="7"/>
  <c r="F48" i="7"/>
  <c r="F92" i="7"/>
  <c r="F130" i="7"/>
  <c r="G18" i="7"/>
  <c r="G92" i="7"/>
  <c r="H48" i="7"/>
  <c r="H92" i="7"/>
  <c r="H130" i="7"/>
  <c r="I58" i="7"/>
  <c r="I130" i="7"/>
  <c r="J74" i="7"/>
  <c r="J156" i="7"/>
  <c r="H38" i="7"/>
  <c r="H110" i="7"/>
  <c r="I120" i="7"/>
  <c r="J144" i="7"/>
  <c r="G10" i="7"/>
  <c r="G156" i="7"/>
  <c r="H74" i="7"/>
  <c r="F74" i="7"/>
  <c r="G38" i="7"/>
  <c r="H28" i="7"/>
  <c r="I38" i="7"/>
  <c r="I110" i="7"/>
  <c r="J58" i="7"/>
  <c r="G110" i="7"/>
  <c r="I48" i="7"/>
  <c r="E152" i="7"/>
  <c r="G74" i="7"/>
  <c r="G144" i="7"/>
  <c r="E58" i="7"/>
  <c r="E70" i="7"/>
  <c r="E144" i="7"/>
  <c r="F70" i="7"/>
  <c r="G140" i="7"/>
  <c r="H18" i="7"/>
  <c r="I10" i="7"/>
  <c r="I18" i="7"/>
  <c r="I100" i="7"/>
  <c r="J48" i="7"/>
  <c r="J130" i="7"/>
  <c r="E62" i="7"/>
  <c r="F62" i="7"/>
  <c r="F156" i="7"/>
  <c r="G58" i="7"/>
  <c r="G130" i="7"/>
  <c r="H10" i="7"/>
  <c r="I92" i="7"/>
  <c r="J38" i="7"/>
  <c r="J120" i="7"/>
  <c r="E100" i="7"/>
  <c r="G120" i="7"/>
  <c r="I156" i="7"/>
  <c r="J10" i="7"/>
  <c r="J18" i="7"/>
  <c r="J110" i="7"/>
  <c r="E130" i="7"/>
  <c r="E28" i="7"/>
  <c r="E92" i="7"/>
  <c r="E120" i="7"/>
  <c r="E156" i="7"/>
  <c r="F38" i="7"/>
  <c r="F110" i="7"/>
  <c r="G48" i="7"/>
  <c r="G70" i="7"/>
  <c r="H70" i="7"/>
  <c r="I74" i="7"/>
  <c r="I144" i="7"/>
  <c r="J100" i="7"/>
  <c r="D156" i="7"/>
  <c r="D152" i="7"/>
  <c r="D144" i="7"/>
  <c r="D140" i="7"/>
  <c r="D130" i="7"/>
  <c r="D120" i="7"/>
  <c r="D110" i="7"/>
  <c r="D100" i="7"/>
  <c r="D92" i="7"/>
  <c r="D74" i="7"/>
  <c r="D70" i="7"/>
  <c r="D62" i="7"/>
  <c r="D58" i="7"/>
  <c r="D48" i="7"/>
  <c r="D38" i="7"/>
  <c r="D28" i="7"/>
  <c r="D18" i="7"/>
  <c r="D10" i="7"/>
  <c r="B5" i="7" l="1"/>
  <c r="E9" i="7"/>
  <c r="D9" i="7"/>
  <c r="E91" i="7"/>
  <c r="F9" i="7"/>
  <c r="I9" i="7"/>
  <c r="G9" i="7"/>
  <c r="F91" i="7"/>
  <c r="I91" i="7"/>
  <c r="H9" i="7"/>
  <c r="H91" i="7"/>
  <c r="G91" i="7"/>
  <c r="D91" i="7"/>
  <c r="D164" i="7" s="1"/>
  <c r="J91" i="7" l="1"/>
  <c r="I164" i="7"/>
  <c r="E164" i="7"/>
  <c r="F164" i="7"/>
  <c r="J9" i="7"/>
  <c r="H164" i="7"/>
  <c r="G164" i="7"/>
  <c r="J164" i="7" l="1"/>
</calcChain>
</file>

<file path=xl/sharedStrings.xml><?xml version="1.0" encoding="utf-8"?>
<sst xmlns="http://schemas.openxmlformats.org/spreadsheetml/2006/main" count="608" uniqueCount="218">
  <si>
    <t>(PESOS)</t>
  </si>
  <si>
    <t>Concepto (c)</t>
  </si>
  <si>
    <t>Aprobado (d)</t>
  </si>
  <si>
    <t>Devengado</t>
  </si>
  <si>
    <t xml:space="preserve">Pagado 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</si>
  <si>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</si>
  <si>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</si>
  <si>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</si>
  <si>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</si>
  <si>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</si>
  <si>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</si>
  <si>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</si>
  <si>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</si>
  <si>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</si>
  <si>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</si>
  <si>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</si>
  <si>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</si>
  <si>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</si>
  <si>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</si>
  <si>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</si>
  <si>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</si>
  <si>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</si>
  <si>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</si>
  <si>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</si>
  <si>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</si>
  <si>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</si>
  <si>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</si>
  <si>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</si>
  <si>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</si>
  <si>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</si>
  <si>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</si>
  <si>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</si>
  <si>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</si>
  <si>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</si>
  <si>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</si>
  <si>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</si>
  <si>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</si>
  <si>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</si>
  <si>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</si>
  <si>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</si>
  <si>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</si>
  <si>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</si>
  <si>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</si>
  <si>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</si>
  <si>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</si>
  <si>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</si>
  <si>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</si>
  <si>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</si>
  <si>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</si>
  <si>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</si>
  <si>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</si>
  <si>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</si>
  <si>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</si>
  <si>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</si>
  <si>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f1) Obra Pública en Bienes de Dominio Público</t>
  </si>
  <si>
    <t>f2) Obra Pública en Bienes Propios</t>
  </si>
  <si>
    <t>f3) Proyectos Productivos y Acciones de Fomento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</si>
  <si>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</si>
  <si>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</si>
  <si>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</si>
  <si>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</si>
  <si>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</si>
  <si>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</si>
  <si>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</si>
  <si>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h1) Participaciones</t>
  </si>
  <si>
    <t>h2) Aportaciones</t>
  </si>
  <si>
    <t>h3) Convenios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</si>
  <si>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</si>
  <si>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</si>
  <si>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</si>
  <si>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</si>
  <si>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</si>
  <si>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</si>
  <si>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</si>
  <si>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COG</t>
  </si>
  <si>
    <t>.</t>
  </si>
  <si>
    <t>Concepto</t>
  </si>
  <si>
    <t>SERVICIOS PERSONALES</t>
  </si>
  <si>
    <t/>
  </si>
  <si>
    <t>REMUNERACIONES ADICIONALES Y ESPECIALES</t>
  </si>
  <si>
    <t>SEGURIDAD SOCIAL</t>
  </si>
  <si>
    <t>PREVISIONES</t>
  </si>
  <si>
    <t>MATERIALES Y SUMINISTROS</t>
  </si>
  <si>
    <t>ALIMENTOS Y UTENSILIOS</t>
  </si>
  <si>
    <t>COMBUSTIBLES, LUBRICANTES Y ADITIVOS</t>
  </si>
  <si>
    <t>MATERIALES Y SUMINISTROS PARA SEGURIDAD</t>
  </si>
  <si>
    <t>HERRAMIENTAS, REFACCIONES Y ACCESORIOS MENORES</t>
  </si>
  <si>
    <t>SERVICIOS GENERALES</t>
  </si>
  <si>
    <t>SERVICIOS DE ARRENDAMIENTO</t>
  </si>
  <si>
    <t>SERVICIOS FINANCIEROS, BANCARIOS Y COMERCIALES</t>
  </si>
  <si>
    <t>SERVICIOS OFICIALES</t>
  </si>
  <si>
    <t>OTROS SERVICIOS GENERALES</t>
  </si>
  <si>
    <t>TRANSFERENCIAS, ASIGNACIONES, SUBSIDIOS Y OTRAS AYUDAS</t>
  </si>
  <si>
    <t>SUBSIDIOS Y SUBVENCIONES</t>
  </si>
  <si>
    <t>AYUDAS SOCIALES</t>
  </si>
  <si>
    <t>PENSIONES Y JUBILACIONES</t>
  </si>
  <si>
    <t>TRANSFERENCIAS A LA SEGURIDAD SOCIAL</t>
  </si>
  <si>
    <t>DONATIVOS</t>
  </si>
  <si>
    <t>TRANSFERENCIAS AL EXTERIOR</t>
  </si>
  <si>
    <t>BIENES MUEBLES, INMUEBLES E INTANGIBLES</t>
  </si>
  <si>
    <t>MOBILIARIO Y EQUIPO EDUCACIONAL Y RECREATIVO</t>
  </si>
  <si>
    <t>EQUIPO DE DEFENSA Y SEGURIDAD</t>
  </si>
  <si>
    <t>MAQUINARIA, OTROS EQUIPOS Y HERRAMIENTAS</t>
  </si>
  <si>
    <t>ACTIVOS INTANGIBLES</t>
  </si>
  <si>
    <t>INVERSIONES FINANCIERAS Y OTRAS PROVISIONES</t>
  </si>
  <si>
    <t>INVERSIONES PARA EL FOMENTO DE ACTIVIDADES PRODUCTIVAS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</si>
  <si>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</si>
  <si>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</si>
  <si>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</si>
  <si>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</si>
  <si>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</si>
  <si>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</si>
  <si>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COSTO POR COBERTURAS</t>
  </si>
  <si>
    <t>APOYOS FINANCIEROS</t>
  </si>
  <si>
    <t>ADEUDOS DE EJERCICIOS FISCALES ANTERIORES (ADEFAS)</t>
  </si>
  <si>
    <t>Resultado total</t>
  </si>
  <si>
    <t xml:space="preserve">
Aprobado</t>
  </si>
  <si>
    <t xml:space="preserve">
Ampliaciones y Reducciones</t>
  </si>
  <si>
    <t xml:space="preserve">
Modificado</t>
  </si>
  <si>
    <t xml:space="preserve">
Devengado</t>
  </si>
  <si>
    <t xml:space="preserve">
Pagado</t>
  </si>
  <si>
    <t xml:space="preserve">
SubEjercido</t>
  </si>
  <si>
    <t>BIENES INMUEBLES</t>
  </si>
  <si>
    <t>PROYECTOS PRODUCTIVOS Y ACCIONES DE FOMENTO</t>
  </si>
  <si>
    <t>ACCIONES Y PARTICIPACIONES DE CAPITAL</t>
  </si>
  <si>
    <t>CONCATENAR("Del ",1," de ", G1, " al ",DIA(FIN.MES(FECHA(D1,F1,1),0))," de ",H1," del ",D1)</t>
  </si>
  <si>
    <t>Periodo</t>
  </si>
  <si>
    <t>Ejercicio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</si>
  <si>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</si>
  <si>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</si>
  <si>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</si>
  <si>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</si>
  <si>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</si>
  <si>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</si>
  <si>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</si>
  <si>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</si>
  <si>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</si>
  <si>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</si>
  <si>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</si>
  <si>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</si>
  <si>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MES Inicial</t>
  </si>
  <si>
    <t>MES Final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</si>
  <si>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</si>
  <si>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</si>
  <si>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</si>
  <si>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</si>
  <si>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</si>
  <si>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</si>
  <si>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</si>
  <si>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</si>
  <si>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</si>
  <si>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</si>
  <si>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</si>
  <si>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</si>
  <si>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</si>
  <si>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</si>
  <si>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</si>
  <si>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</si>
  <si>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</si>
  <si>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</si>
  <si>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</si>
  <si>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</si>
  <si>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</si>
  <si>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</si>
  <si>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</si>
  <si>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</si>
  <si>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</si>
  <si>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GOBIERNO DEL ESTADO DE MICHOACÁN DE OCAMPO</t>
  </si>
  <si>
    <t>01-ENE..12-DIC</t>
  </si>
  <si>
    <t>21</t>
  </si>
  <si>
    <t>1</t>
  </si>
  <si>
    <t>REMUNERACIONES AL PERSONAL DE CARÁCTER PERMANENTE</t>
  </si>
  <si>
    <t>REMUNERACIONES AL PERSONAL DE CARÁCTER TRANSITORIO</t>
  </si>
  <si>
    <t>OTRAS PRESTACIONES SOCIALES Y ECONÓMICAS</t>
  </si>
  <si>
    <t>PAGO DE ESTÍMULOS A SERVIDORES PÚBLICOS</t>
  </si>
  <si>
    <t>MATERIALES DE ADMINISTRACIÓN, EMISIÓN DE DOCUMENTOS Y ARTÍCULOS OFICIALES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</si>
  <si>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</si>
  <si>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</si>
  <si>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</si>
  <si>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VESTUARIOS, BLANCOS, PRENDAS DE PROTECCIÓN Y ARTÍCULOS DEPORTIVOS</t>
  </si>
  <si>
    <t>SERVICIOS BÁSICOS</t>
  </si>
  <si>
    <t>SERVICIOS PROFESIONALES, CIENTÍFICOS, TÉCNICOS Y OTROS SERVICIOS</t>
  </si>
  <si>
    <t>SERVICIOS DE INSTALACIÓN, REPARACIÓN, MANTENIMIENTO Y CONSERVACIÓN</t>
  </si>
  <si>
    <t>SERVICIOS DE COMUNICACIÓN SOCIAL Y PUBLICIDAD</t>
  </si>
  <si>
    <t>SERVICIOS DE TRASLADO Y VIÁTICOS</t>
  </si>
  <si>
    <t>TRANSFERENCIAS INTERNAS Y ASIGNACIONES AL SECTOR PÚBLICO</t>
  </si>
  <si>
    <t>TRANSFERENCIAS AL RESTO DEL SECTOR PÚBLICO</t>
  </si>
  <si>
    <t>TRANSFERENCIAS A FIDEICOMISOS, MANDATOS Y OTROS ANÁLOGOS</t>
  </si>
  <si>
    <t>MOBILIARIO Y EQUIPO DE ADMINISTRACIÓN</t>
  </si>
  <si>
    <t>EQUIPO E INSTRUMENTAL MÉDICO Y DE LABORATORIO</t>
  </si>
  <si>
    <t>VEHÍCULOS Y EQUIPO DE TRANSPORTE</t>
  </si>
  <si>
    <t>ACTIVOS BIOLÓGICOS</t>
  </si>
  <si>
    <t>INVERSIÓN PÚBLICA</t>
  </si>
  <si>
    <t>OBRA PÚBLICA EN BIENES DE DOMINIO PÚBLICO</t>
  </si>
  <si>
    <t>OBRA PÚBLICA EN BIENES PROPIOS</t>
  </si>
  <si>
    <t>COMPRA DE TÍTULOS Y VALORES</t>
  </si>
  <si>
    <t>CONCESIÓN DE PRESTAMOS</t>
  </si>
  <si>
    <t>INVERSIONES EN FIDEICOMISOS, MANDATOS Y OTROS ANÁLOGOS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</si>
  <si>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</si>
  <si>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</si>
  <si>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</si>
  <si>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</si>
  <si>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</si>
  <si>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2</t>
  </si>
  <si>
    <t xml:space="preserve">I. Gasto No Etiquetado </t>
  </si>
  <si>
    <t>A. Servicios Personales</t>
  </si>
  <si>
    <t xml:space="preserve">B. Materiales y Suministros </t>
  </si>
  <si>
    <t xml:space="preserve">C. Servicios Generales </t>
  </si>
  <si>
    <t xml:space="preserve">D. Transferencias, Asignaciones, Subsidios y Otras Ayudas </t>
  </si>
  <si>
    <t xml:space="preserve">E. Bienes Muebles, Inmuebles e Intangibles </t>
  </si>
  <si>
    <t xml:space="preserve">F. Inversión Pública </t>
  </si>
  <si>
    <t xml:space="preserve">G. Inversiones Financieras y Otras Provisiones </t>
  </si>
  <si>
    <t xml:space="preserve">H. Participaciones y Aportaciones </t>
  </si>
  <si>
    <t xml:space="preserve">I. Deuda Pública </t>
  </si>
  <si>
    <t xml:space="preserve">II. Gasto Etiquetado </t>
  </si>
  <si>
    <t xml:space="preserve">A. Servicios Personales </t>
  </si>
  <si>
    <t xml:space="preserve">III. Total de Egresos </t>
  </si>
  <si>
    <t>Del 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</si>
</sst>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;\-\ #,##0.00"/>
    <numFmt numFmtId="165" formatCode="#,##0.0000000"/>
    <numFmt numFmtId="166" formatCode="#,##0.0000000;\-\ #,##0.0000000"/>
    <numFmt numFmtId="167" formatCode="#,##0.0000000000000000"/>
  </numFmts>
  <fonts count="30" x14ac:knownFonts="1">
    <font>
      <sz val="10"/>
      <name val="Arial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mbria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8">
    <xf numFmtId="0" fontId="0" fillId="0" borderId="0"/>
    <xf numFmtId="0" fontId="25" fillId="0" borderId="0" applyNumberFormat="0" applyFill="0" applyBorder="0" applyAlignment="0" applyProtection="0"/>
    <xf numFmtId="0" fontId="7" fillId="0" borderId="18" applyNumberFormat="0" applyFill="0" applyAlignment="0" applyProtection="0"/>
    <xf numFmtId="0" fontId="26" fillId="0" borderId="24" applyNumberFormat="0" applyFill="0" applyAlignment="0" applyProtection="0"/>
    <xf numFmtId="0" fontId="8" fillId="0" borderId="25" applyNumberFormat="0" applyFill="0" applyAlignment="0" applyProtection="0"/>
    <xf numFmtId="0" fontId="8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0" fillId="6" borderId="0" applyNumberFormat="0" applyBorder="0" applyAlignment="0" applyProtection="0"/>
    <xf numFmtId="0" fontId="11" fillId="5" borderId="0" applyNumberFormat="0" applyBorder="0" applyAlignment="0" applyProtection="0"/>
    <xf numFmtId="0" fontId="9" fillId="5" borderId="15" applyNumberFormat="0" applyAlignment="0" applyProtection="0"/>
    <xf numFmtId="0" fontId="14" fillId="3" borderId="20" applyNumberFormat="0" applyAlignment="0" applyProtection="0"/>
    <xf numFmtId="0" fontId="4" fillId="3" borderId="15" applyNumberFormat="0" applyAlignment="0" applyProtection="0"/>
    <xf numFmtId="0" fontId="6" fillId="0" borderId="17" applyNumberFormat="0" applyFill="0" applyAlignment="0" applyProtection="0"/>
    <xf numFmtId="0" fontId="5" fillId="4" borderId="16" applyNumberFormat="0" applyAlignment="0" applyProtection="0"/>
    <xf numFmtId="0" fontId="23" fillId="0" borderId="0" applyNumberFormat="0" applyFill="0" applyBorder="0" applyAlignment="0" applyProtection="0"/>
    <xf numFmtId="0" fontId="13" fillId="7" borderId="19" applyNumberFormat="0" applyFont="0" applyAlignment="0" applyProtection="0"/>
    <xf numFmtId="0" fontId="24" fillId="0" borderId="0" applyNumberFormat="0" applyFill="0" applyBorder="0" applyAlignment="0" applyProtection="0"/>
    <xf numFmtId="0" fontId="27" fillId="0" borderId="26" applyNumberFormat="0" applyFill="0" applyAlignment="0" applyProtection="0"/>
    <xf numFmtId="4" fontId="15" fillId="8" borderId="21" applyNumberFormat="0" applyProtection="0">
      <alignment vertical="center"/>
    </xf>
    <xf numFmtId="4" fontId="16" fillId="8" borderId="21" applyNumberFormat="0" applyProtection="0">
      <alignment vertical="center"/>
    </xf>
    <xf numFmtId="4" fontId="15" fillId="8" borderId="21" applyNumberFormat="0" applyProtection="0">
      <alignment horizontal="left" vertical="center" indent="1"/>
    </xf>
    <xf numFmtId="0" fontId="15" fillId="8" borderId="21" applyNumberFormat="0" applyProtection="0">
      <alignment horizontal="left" vertical="top" indent="1"/>
    </xf>
    <xf numFmtId="4" fontId="15" fillId="9" borderId="0" applyNumberFormat="0" applyProtection="0">
      <alignment horizontal="left" vertical="center" indent="1"/>
    </xf>
    <xf numFmtId="4" fontId="17" fillId="10" borderId="21" applyNumberFormat="0" applyProtection="0">
      <alignment horizontal="right" vertical="center"/>
    </xf>
    <xf numFmtId="4" fontId="17" fillId="11" borderId="21" applyNumberFormat="0" applyProtection="0">
      <alignment horizontal="right" vertical="center"/>
    </xf>
    <xf numFmtId="4" fontId="17" fillId="12" borderId="21" applyNumberFormat="0" applyProtection="0">
      <alignment horizontal="right" vertical="center"/>
    </xf>
    <xf numFmtId="4" fontId="17" fillId="13" borderId="21" applyNumberFormat="0" applyProtection="0">
      <alignment horizontal="right" vertical="center"/>
    </xf>
    <xf numFmtId="4" fontId="17" fillId="14" borderId="21" applyNumberFormat="0" applyProtection="0">
      <alignment horizontal="right" vertical="center"/>
    </xf>
    <xf numFmtId="4" fontId="17" fillId="15" borderId="21" applyNumberFormat="0" applyProtection="0">
      <alignment horizontal="right" vertical="center"/>
    </xf>
    <xf numFmtId="4" fontId="17" fillId="16" borderId="21" applyNumberFormat="0" applyProtection="0">
      <alignment horizontal="right" vertical="center"/>
    </xf>
    <xf numFmtId="4" fontId="17" fillId="17" borderId="21" applyNumberFormat="0" applyProtection="0">
      <alignment horizontal="right" vertical="center"/>
    </xf>
    <xf numFmtId="4" fontId="17" fillId="18" borderId="21" applyNumberFormat="0" applyProtection="0">
      <alignment horizontal="right" vertical="center"/>
    </xf>
    <xf numFmtId="4" fontId="15" fillId="19" borderId="22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8" fillId="21" borderId="0" applyNumberFormat="0" applyProtection="0">
      <alignment horizontal="left" vertical="center" indent="1"/>
    </xf>
    <xf numFmtId="4" fontId="17" fillId="9" borderId="21" applyNumberFormat="0" applyProtection="0">
      <alignment horizontal="right" vertical="center"/>
    </xf>
    <xf numFmtId="4" fontId="17" fillId="20" borderId="0" applyNumberFormat="0" applyProtection="0">
      <alignment horizontal="left" vertical="center" indent="1"/>
    </xf>
    <xf numFmtId="4" fontId="17" fillId="9" borderId="0" applyNumberFormat="0" applyProtection="0">
      <alignment horizontal="left" vertical="center" indent="1"/>
    </xf>
    <xf numFmtId="0" fontId="12" fillId="21" borderId="21" applyNumberFormat="0" applyProtection="0">
      <alignment horizontal="left" vertical="center" indent="1"/>
    </xf>
    <xf numFmtId="0" fontId="12" fillId="21" borderId="21" applyNumberFormat="0" applyProtection="0">
      <alignment horizontal="left" vertical="top" indent="1"/>
    </xf>
    <xf numFmtId="0" fontId="12" fillId="9" borderId="21" applyNumberFormat="0" applyProtection="0">
      <alignment horizontal="left" vertical="center" indent="1"/>
    </xf>
    <xf numFmtId="0" fontId="12" fillId="9" borderId="21" applyNumberFormat="0" applyProtection="0">
      <alignment horizontal="left" vertical="top" indent="1"/>
    </xf>
    <xf numFmtId="0" fontId="12" fillId="22" borderId="21" applyNumberFormat="0" applyProtection="0">
      <alignment horizontal="left" vertical="center" indent="1"/>
    </xf>
    <xf numFmtId="0" fontId="12" fillId="22" borderId="21" applyNumberFormat="0" applyProtection="0">
      <alignment horizontal="left" vertical="top" indent="1"/>
    </xf>
    <xf numFmtId="0" fontId="12" fillId="20" borderId="21" applyNumberFormat="0" applyProtection="0">
      <alignment horizontal="left" vertical="center" indent="1"/>
    </xf>
    <xf numFmtId="0" fontId="12" fillId="20" borderId="21" applyNumberFormat="0" applyProtection="0">
      <alignment horizontal="left" vertical="top" indent="1"/>
    </xf>
    <xf numFmtId="0" fontId="12" fillId="23" borderId="23" applyNumberFormat="0">
      <protection locked="0"/>
    </xf>
    <xf numFmtId="4" fontId="17" fillId="24" borderId="21" applyNumberFormat="0" applyProtection="0">
      <alignment vertical="center"/>
    </xf>
    <xf numFmtId="4" fontId="19" fillId="24" borderId="21" applyNumberFormat="0" applyProtection="0">
      <alignment vertical="center"/>
    </xf>
    <xf numFmtId="4" fontId="17" fillId="24" borderId="21" applyNumberFormat="0" applyProtection="0">
      <alignment horizontal="left" vertical="center" indent="1"/>
    </xf>
    <xf numFmtId="0" fontId="17" fillId="24" borderId="21" applyNumberFormat="0" applyProtection="0">
      <alignment horizontal="left" vertical="top" indent="1"/>
    </xf>
    <xf numFmtId="4" fontId="17" fillId="20" borderId="21" applyNumberFormat="0" applyProtection="0">
      <alignment horizontal="right" vertical="center"/>
    </xf>
    <xf numFmtId="4" fontId="19" fillId="20" borderId="21" applyNumberFormat="0" applyProtection="0">
      <alignment horizontal="right" vertical="center"/>
    </xf>
    <xf numFmtId="4" fontId="17" fillId="9" borderId="21" applyNumberFormat="0" applyProtection="0">
      <alignment horizontal="left" vertical="center" indent="1"/>
    </xf>
    <xf numFmtId="0" fontId="17" fillId="9" borderId="21" applyNumberFormat="0" applyProtection="0">
      <alignment horizontal="left" vertical="top" indent="1"/>
    </xf>
    <xf numFmtId="4" fontId="20" fillId="25" borderId="0" applyNumberFormat="0" applyProtection="0">
      <alignment horizontal="left" vertical="center" indent="1"/>
    </xf>
    <xf numFmtId="4" fontId="21" fillId="20" borderId="21" applyNumberFormat="0" applyProtection="0">
      <alignment horizontal="right" vertical="center"/>
    </xf>
    <xf numFmtId="0" fontId="22" fillId="0" borderId="0" applyNumberFormat="0" applyFill="0" applyBorder="0" applyAlignment="0" applyProtection="0"/>
  </cellStyleXfs>
  <cellXfs count="63">
    <xf numFmtId="0" fontId="0" fillId="0" borderId="0" xfId="0"/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/>
    </xf>
    <xf numFmtId="4" fontId="1" fillId="0" borderId="5" xfId="0" applyNumberFormat="1" applyFont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 wrapText="1"/>
    </xf>
    <xf numFmtId="4" fontId="0" fillId="0" borderId="0" xfId="0" applyNumberFormat="1"/>
    <xf numFmtId="0" fontId="17" fillId="9" borderId="21" xfId="53" quotePrefix="1" applyNumberFormat="1">
      <alignment horizontal="left" vertical="center" indent="1"/>
    </xf>
    <xf numFmtId="0" fontId="15" fillId="9" borderId="0" xfId="22" quotePrefix="1" applyNumberFormat="1" applyAlignment="1">
      <alignment horizontal="left" vertical="center" indent="1"/>
    </xf>
    <xf numFmtId="0" fontId="2" fillId="0" borderId="11" xfId="0" applyFont="1" applyFill="1" applyBorder="1" applyAlignment="1">
      <alignment horizontal="center" vertical="center"/>
    </xf>
    <xf numFmtId="4" fontId="17" fillId="20" borderId="21" xfId="51" applyNumberFormat="1">
      <alignment horizontal="right" vertical="center"/>
    </xf>
    <xf numFmtId="164" fontId="17" fillId="20" borderId="21" xfId="51" applyNumberForma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15" fillId="8" borderId="21" xfId="20" quotePrefix="1" applyNumberFormat="1">
      <alignment horizontal="left" vertical="center" indent="1"/>
    </xf>
    <xf numFmtId="4" fontId="15" fillId="8" borderId="21" xfId="18" applyNumberFormat="1">
      <alignment vertical="center"/>
    </xf>
    <xf numFmtId="0" fontId="12" fillId="0" borderId="0" xfId="0" quotePrefix="1" applyFont="1" applyAlignment="1">
      <alignment vertical="center"/>
    </xf>
    <xf numFmtId="0" fontId="12" fillId="0" borderId="0" xfId="0" applyFont="1" applyAlignment="1">
      <alignment vertical="center"/>
    </xf>
    <xf numFmtId="165" fontId="17" fillId="20" borderId="21" xfId="51" applyNumberFormat="1">
      <alignment horizontal="right" vertical="center"/>
    </xf>
    <xf numFmtId="166" fontId="17" fillId="20" borderId="21" xfId="51" applyNumberFormat="1">
      <alignment horizontal="right" vertical="center"/>
    </xf>
    <xf numFmtId="165" fontId="15" fillId="8" borderId="21" xfId="18" applyNumberFormat="1">
      <alignment vertical="center"/>
    </xf>
    <xf numFmtId="0" fontId="12" fillId="21" borderId="21" xfId="39" quotePrefix="1" applyAlignment="1">
      <alignment horizontal="left" vertical="top" wrapText="1" indent="1"/>
    </xf>
    <xf numFmtId="167" fontId="0" fillId="0" borderId="0" xfId="0" applyNumberFormat="1"/>
    <xf numFmtId="0" fontId="0" fillId="0" borderId="0" xfId="0" quotePrefix="1"/>
    <xf numFmtId="0" fontId="0" fillId="0" borderId="0" xfId="0" quotePrefix="1" applyAlignment="1"/>
    <xf numFmtId="0" fontId="2" fillId="0" borderId="11" xfId="0" applyFont="1" applyFill="1" applyBorder="1" applyAlignment="1">
      <alignment horizontal="center" vertical="center"/>
    </xf>
    <xf numFmtId="0" fontId="0" fillId="0" borderId="0" xfId="0" applyFill="1"/>
    <xf numFmtId="0" fontId="1" fillId="0" borderId="0" xfId="0" applyFont="1" applyBorder="1" applyAlignment="1">
      <alignment horizontal="left" vertical="center"/>
    </xf>
    <xf numFmtId="4" fontId="1" fillId="0" borderId="8" xfId="0" applyNumberFormat="1" applyFont="1" applyBorder="1" applyAlignment="1">
      <alignment horizontal="right" vertical="center"/>
    </xf>
    <xf numFmtId="0" fontId="0" fillId="0" borderId="0" xfId="0" applyFill="1" applyAlignment="1">
      <alignment horizontal="center" wrapText="1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9" fillId="26" borderId="2" xfId="0" applyFont="1" applyFill="1" applyBorder="1" applyAlignment="1">
      <alignment horizontal="center"/>
    </xf>
    <xf numFmtId="0" fontId="29" fillId="26" borderId="3" xfId="0" applyFont="1" applyFill="1" applyBorder="1" applyAlignment="1">
      <alignment horizontal="center"/>
    </xf>
    <xf numFmtId="0" fontId="29" fillId="26" borderId="4" xfId="0" applyFont="1" applyFill="1" applyBorder="1" applyAlignment="1">
      <alignment horizontal="center"/>
    </xf>
    <xf numFmtId="0" fontId="28" fillId="0" borderId="6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</cellXfs>
  <cellStyles count="58"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SAPBEXaggData" xfId="18"/>
    <cellStyle name="SAPBEXaggDataEmph" xfId="19"/>
    <cellStyle name="SAPBEXaggItem" xfId="20"/>
    <cellStyle name="SAPBEXaggItemX" xfId="21"/>
    <cellStyle name="SAPBEXchaText" xfId="22"/>
    <cellStyle name="SAPBEXexcBad7" xfId="23"/>
    <cellStyle name="SAPBEXexcBad8" xfId="24"/>
    <cellStyle name="SAPBEXexcBad9" xfId="25"/>
    <cellStyle name="SAPBEXexcCritical4" xfId="26"/>
    <cellStyle name="SAPBEXexcCritical5" xfId="27"/>
    <cellStyle name="SAPBEXexcCritical6" xfId="28"/>
    <cellStyle name="SAPBEXexcGood1" xfId="29"/>
    <cellStyle name="SAPBEXexcGood2" xfId="30"/>
    <cellStyle name="SAPBEXexcGood3" xfId="31"/>
    <cellStyle name="SAPBEXfilterDrill" xfId="32"/>
    <cellStyle name="SAPBEXfilterItem" xfId="33"/>
    <cellStyle name="SAPBEXfilterText" xfId="34"/>
    <cellStyle name="SAPBEXformats" xfId="35"/>
    <cellStyle name="SAPBEXheaderItem" xfId="36"/>
    <cellStyle name="SAPBEXheaderText" xfId="37"/>
    <cellStyle name="SAPBEXHLevel0" xfId="38"/>
    <cellStyle name="SAPBEXHLevel0X" xfId="39"/>
    <cellStyle name="SAPBEXHLevel1" xfId="40"/>
    <cellStyle name="SAPBEXHLevel1X" xfId="41"/>
    <cellStyle name="SAPBEXHLevel2" xfId="42"/>
    <cellStyle name="SAPBEXHLevel2X" xfId="43"/>
    <cellStyle name="SAPBEXHLevel3" xfId="44"/>
    <cellStyle name="SAPBEXHLevel3X" xfId="45"/>
    <cellStyle name="SAPBEXinputData" xfId="46"/>
    <cellStyle name="SAPBEXresData" xfId="47"/>
    <cellStyle name="SAPBEXresDataEmph" xfId="48"/>
    <cellStyle name="SAPBEXresItem" xfId="49"/>
    <cellStyle name="SAPBEXresItemX" xfId="50"/>
    <cellStyle name="SAPBEXstdData" xfId="51"/>
    <cellStyle name="SAPBEXstdDataEmph" xfId="52"/>
    <cellStyle name="SAPBEXstdItem" xfId="53"/>
    <cellStyle name="SAPBEXstdItemX" xfId="54"/>
    <cellStyle name="SAPBEXtitle" xfId="55"/>
    <cellStyle name="SAPBEXundefined" xfId="56"/>
    <cellStyle name="Sheet Title" xfId="57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gif"/><Relationship Id="rId2" Type="http://schemas.openxmlformats.org/officeDocument/2006/relationships/image" Target="../media/image3.gif"/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968375</xdr:colOff>
      <xdr:row>0</xdr:row>
      <xdr:rowOff>0</xdr:rowOff>
    </xdr:to>
    <xdr:pic>
      <xdr:nvPicPr>
        <xdr:cNvPr id="6" name="BExZSOV7GT1SK8OHY3MCY5JHMXI2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8375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3" name="BExD7YQ69P5KZUZPUAJ2WUALYFLO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1901825</xdr:colOff>
      <xdr:row>3</xdr:row>
      <xdr:rowOff>149225</xdr:rowOff>
    </xdr:to>
    <xdr:pic>
      <xdr:nvPicPr>
        <xdr:cNvPr id="5" name="BEx7AT43W7ZWJQO1CW8QW9ZYHR06" hidden="1">
          <a:extLst>
            <a:ext uri="{FF2B5EF4-FFF2-40B4-BE49-F238E27FC236}">
              <a16:creationId xmlns:a16="http://schemas.microsoft.com/office/drawing/2014/main" id="{63EBD32F-6402-45C1-BE07-A8C8B390F0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485775"/>
          <a:ext cx="1901825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749300</xdr:colOff>
      <xdr:row>3</xdr:row>
      <xdr:rowOff>149225</xdr:rowOff>
    </xdr:to>
    <xdr:pic>
      <xdr:nvPicPr>
        <xdr:cNvPr id="7" name="BExEPBAAVBRPF292JUZI4VCGA9TI" hidden="1">
          <a:extLst>
            <a:ext uri="{FF2B5EF4-FFF2-40B4-BE49-F238E27FC236}">
              <a16:creationId xmlns:a16="http://schemas.microsoft.com/office/drawing/2014/main" id="{D61120F6-6AD0-49F1-8853-698CE809F3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6525" y="485775"/>
          <a:ext cx="749300" cy="149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1413669</xdr:colOff>
      <xdr:row>124</xdr:row>
      <xdr:rowOff>44450</xdr:rowOff>
    </xdr:to>
    <xdr:pic>
      <xdr:nvPicPr>
        <xdr:cNvPr id="3" name="BExGO9PIT1V7MUWPQTXWDKT68N1B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094825" cy="207137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0</xdr:row>
      <xdr:rowOff>12700</xdr:rowOff>
    </xdr:from>
    <xdr:to>
      <xdr:col>0</xdr:col>
      <xdr:colOff>76200</xdr:colOff>
      <xdr:row>0</xdr:row>
      <xdr:rowOff>63500</xdr:rowOff>
    </xdr:to>
    <xdr:pic>
      <xdr:nvPicPr>
        <xdr:cNvPr id="2" name="BExVXB4LZ9Y8LWYJN6LU40Z9B4HL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0</xdr:col>
      <xdr:colOff>25400</xdr:colOff>
      <xdr:row>0</xdr:row>
      <xdr:rowOff>88900</xdr:rowOff>
    </xdr:from>
    <xdr:to>
      <xdr:col>0</xdr:col>
      <xdr:colOff>76200</xdr:colOff>
      <xdr:row>0</xdr:row>
      <xdr:rowOff>139700</xdr:rowOff>
    </xdr:to>
    <xdr:pic>
      <xdr:nvPicPr>
        <xdr:cNvPr id="4" name="BExF2EV1P9GCFJEHH3GJNQVXB97D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</xdr:colOff>
      <xdr:row>0</xdr:row>
      <xdr:rowOff>12700</xdr:rowOff>
    </xdr:from>
    <xdr:to>
      <xdr:col>1</xdr:col>
      <xdr:colOff>73025</xdr:colOff>
      <xdr:row>0</xdr:row>
      <xdr:rowOff>63500</xdr:rowOff>
    </xdr:to>
    <xdr:pic>
      <xdr:nvPicPr>
        <xdr:cNvPr id="6" name="BExGZ4D9PGS6GRTVKJ0G66LGYKLC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07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</xdr:col>
      <xdr:colOff>22225</xdr:colOff>
      <xdr:row>0</xdr:row>
      <xdr:rowOff>88900</xdr:rowOff>
    </xdr:from>
    <xdr:to>
      <xdr:col>1</xdr:col>
      <xdr:colOff>73025</xdr:colOff>
      <xdr:row>0</xdr:row>
      <xdr:rowOff>139700</xdr:rowOff>
    </xdr:to>
    <xdr:pic>
      <xdr:nvPicPr>
        <xdr:cNvPr id="7" name="BEx56Q7XLVJNNIR1WGGTCHNRBJXE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07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0</xdr:row>
      <xdr:rowOff>12700</xdr:rowOff>
    </xdr:from>
    <xdr:to>
      <xdr:col>2</xdr:col>
      <xdr:colOff>76200</xdr:colOff>
      <xdr:row>0</xdr:row>
      <xdr:rowOff>63500</xdr:rowOff>
    </xdr:to>
    <xdr:pic>
      <xdr:nvPicPr>
        <xdr:cNvPr id="8" name="BExVUU488HJK8OUFUE6MK6CC7KM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06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2</xdr:col>
      <xdr:colOff>25400</xdr:colOff>
      <xdr:row>0</xdr:row>
      <xdr:rowOff>88900</xdr:rowOff>
    </xdr:from>
    <xdr:to>
      <xdr:col>2</xdr:col>
      <xdr:colOff>76200</xdr:colOff>
      <xdr:row>0</xdr:row>
      <xdr:rowOff>139700</xdr:rowOff>
    </xdr:to>
    <xdr:pic>
      <xdr:nvPicPr>
        <xdr:cNvPr id="10" name="BExVYLA835XMALJKH0JJASJA8U54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06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0</xdr:row>
      <xdr:rowOff>12700</xdr:rowOff>
    </xdr:from>
    <xdr:to>
      <xdr:col>3</xdr:col>
      <xdr:colOff>69850</xdr:colOff>
      <xdr:row>0</xdr:row>
      <xdr:rowOff>63500</xdr:rowOff>
    </xdr:to>
    <xdr:pic>
      <xdr:nvPicPr>
        <xdr:cNvPr id="11" name="BExF4RODKFI8QJX6IJKFSBINLINC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19050</xdr:colOff>
      <xdr:row>0</xdr:row>
      <xdr:rowOff>88900</xdr:rowOff>
    </xdr:from>
    <xdr:to>
      <xdr:col>3</xdr:col>
      <xdr:colOff>69850</xdr:colOff>
      <xdr:row>0</xdr:row>
      <xdr:rowOff>139700</xdr:rowOff>
    </xdr:to>
    <xdr:pic>
      <xdr:nvPicPr>
        <xdr:cNvPr id="12" name="BEx5EW88TEIZO9FPZQZD8X9M63ER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22225</xdr:colOff>
      <xdr:row>0</xdr:row>
      <xdr:rowOff>12700</xdr:rowOff>
    </xdr:from>
    <xdr:to>
      <xdr:col>4</xdr:col>
      <xdr:colOff>73025</xdr:colOff>
      <xdr:row>0</xdr:row>
      <xdr:rowOff>63500</xdr:rowOff>
    </xdr:to>
    <xdr:pic>
      <xdr:nvPicPr>
        <xdr:cNvPr id="14" name="BExCXNUJ2J03QCDUF8BO37XMB0C9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145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22225</xdr:colOff>
      <xdr:row>0</xdr:row>
      <xdr:rowOff>88900</xdr:rowOff>
    </xdr:from>
    <xdr:to>
      <xdr:col>4</xdr:col>
      <xdr:colOff>73025</xdr:colOff>
      <xdr:row>0</xdr:row>
      <xdr:rowOff>139700</xdr:rowOff>
    </xdr:to>
    <xdr:pic>
      <xdr:nvPicPr>
        <xdr:cNvPr id="15" name="BExGTAA1RDHUTOFI4OR06STU38QG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145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5</xdr:col>
      <xdr:colOff>22225</xdr:colOff>
      <xdr:row>0</xdr:row>
      <xdr:rowOff>12700</xdr:rowOff>
    </xdr:from>
    <xdr:to>
      <xdr:col>5</xdr:col>
      <xdr:colOff>73025</xdr:colOff>
      <xdr:row>0</xdr:row>
      <xdr:rowOff>63500</xdr:rowOff>
    </xdr:to>
    <xdr:pic>
      <xdr:nvPicPr>
        <xdr:cNvPr id="16" name="BExXV6QOYHI6MFSX0DSUXCI7NZ6R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576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5</xdr:col>
      <xdr:colOff>22225</xdr:colOff>
      <xdr:row>0</xdr:row>
      <xdr:rowOff>88900</xdr:rowOff>
    </xdr:from>
    <xdr:to>
      <xdr:col>5</xdr:col>
      <xdr:colOff>73025</xdr:colOff>
      <xdr:row>0</xdr:row>
      <xdr:rowOff>139700</xdr:rowOff>
    </xdr:to>
    <xdr:pic>
      <xdr:nvPicPr>
        <xdr:cNvPr id="18" name="BEx5HL6EKJ5CQFSUZ0UE7V7EGW6B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576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6</xdr:col>
      <xdr:colOff>22225</xdr:colOff>
      <xdr:row>0</xdr:row>
      <xdr:rowOff>12700</xdr:rowOff>
    </xdr:from>
    <xdr:to>
      <xdr:col>6</xdr:col>
      <xdr:colOff>73025</xdr:colOff>
      <xdr:row>0</xdr:row>
      <xdr:rowOff>63500</xdr:rowOff>
    </xdr:to>
    <xdr:pic>
      <xdr:nvPicPr>
        <xdr:cNvPr id="19" name="BExQ96U68SO1VU1EUGSQE6GGGLIX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054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6</xdr:col>
      <xdr:colOff>22225</xdr:colOff>
      <xdr:row>0</xdr:row>
      <xdr:rowOff>88900</xdr:rowOff>
    </xdr:from>
    <xdr:to>
      <xdr:col>6</xdr:col>
      <xdr:colOff>73025</xdr:colOff>
      <xdr:row>0</xdr:row>
      <xdr:rowOff>139700</xdr:rowOff>
    </xdr:to>
    <xdr:pic>
      <xdr:nvPicPr>
        <xdr:cNvPr id="20" name="BExXYEVKAR3SWH9WDQR4XXVYEOBA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054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7</xdr:col>
      <xdr:colOff>22225</xdr:colOff>
      <xdr:row>0</xdr:row>
      <xdr:rowOff>12700</xdr:rowOff>
    </xdr:from>
    <xdr:to>
      <xdr:col>7</xdr:col>
      <xdr:colOff>73025</xdr:colOff>
      <xdr:row>0</xdr:row>
      <xdr:rowOff>63500</xdr:rowOff>
    </xdr:to>
    <xdr:pic>
      <xdr:nvPicPr>
        <xdr:cNvPr id="22" name="BExB0QED1SQEDHTOJFHBLYY9ZDJ5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532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7</xdr:col>
      <xdr:colOff>22225</xdr:colOff>
      <xdr:row>0</xdr:row>
      <xdr:rowOff>88900</xdr:rowOff>
    </xdr:from>
    <xdr:to>
      <xdr:col>7</xdr:col>
      <xdr:colOff>73025</xdr:colOff>
      <xdr:row>0</xdr:row>
      <xdr:rowOff>139700</xdr:rowOff>
    </xdr:to>
    <xdr:pic>
      <xdr:nvPicPr>
        <xdr:cNvPr id="23" name="BExQCV07MRZJC6M5NUZQLSG9L73B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532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8</xdr:col>
      <xdr:colOff>22225</xdr:colOff>
      <xdr:row>0</xdr:row>
      <xdr:rowOff>12700</xdr:rowOff>
    </xdr:from>
    <xdr:to>
      <xdr:col>8</xdr:col>
      <xdr:colOff>73025</xdr:colOff>
      <xdr:row>0</xdr:row>
      <xdr:rowOff>63500</xdr:rowOff>
    </xdr:to>
    <xdr:pic>
      <xdr:nvPicPr>
        <xdr:cNvPr id="24" name="BExZS76S272L5GUQNQ8XQ0295045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01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8</xdr:col>
      <xdr:colOff>22225</xdr:colOff>
      <xdr:row>0</xdr:row>
      <xdr:rowOff>88900</xdr:rowOff>
    </xdr:from>
    <xdr:to>
      <xdr:col>8</xdr:col>
      <xdr:colOff>73025</xdr:colOff>
      <xdr:row>0</xdr:row>
      <xdr:rowOff>139700</xdr:rowOff>
    </xdr:to>
    <xdr:pic>
      <xdr:nvPicPr>
        <xdr:cNvPr id="26" name="BEx1IJKIPM0HKG5R4CZJWLQ4KE7P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01000" y="88900"/>
          <a:ext cx="50800" cy="50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69"/>
  <sheetViews>
    <sheetView showGridLines="0" tabSelected="1" topLeftCell="A67" zoomScale="80" zoomScaleNormal="80" workbookViewId="0">
      <selection activeCell="G77" sqref="G77"/>
    </sheetView>
  </sheetViews>
  <sheetFormatPr baseColWidth="10" defaultColWidth="11.42578125" defaultRowHeight="12.75" x14ac:dyDescent="0.2"/>
  <cols>
    <col min="1" max="1" width="6" customWidth="1"/>
    <col min="2" max="2" width="14.7109375" customWidth="1"/>
    <col min="3" max="3" width="66" customWidth="1"/>
    <col min="4" max="4" width="18.28515625" hidden="1" customWidth="1"/>
    <col min="5" max="10" width="23.85546875" customWidth="1"/>
    <col min="11" max="11" width="4.5703125" customWidth="1"/>
  </cols>
  <sheetData>
    <row r="1" spans="2:11" s="27" customFormat="1" ht="21" customHeight="1" thickBot="1" x14ac:dyDescent="0.25">
      <c r="B1" s="26"/>
      <c r="D1" s="26"/>
      <c r="F1" s="26"/>
    </row>
    <row r="2" spans="2:11" ht="21" customHeight="1" x14ac:dyDescent="0.3">
      <c r="B2" s="53" t="s">
        <v>167</v>
      </c>
      <c r="C2" s="54"/>
      <c r="D2" s="54"/>
      <c r="E2" s="54"/>
      <c r="F2" s="54"/>
      <c r="G2" s="54"/>
      <c r="H2" s="54"/>
      <c r="I2" s="54"/>
      <c r="J2" s="55"/>
    </row>
    <row r="3" spans="2:11" ht="15.75" x14ac:dyDescent="0.2">
      <c r="B3" s="56" t="s">
        <v>5</v>
      </c>
      <c r="C3" s="57"/>
      <c r="D3" s="57"/>
      <c r="E3" s="57"/>
      <c r="F3" s="57"/>
      <c r="G3" s="57"/>
      <c r="H3" s="57"/>
      <c r="I3" s="57"/>
      <c r="J3" s="58"/>
    </row>
    <row r="4" spans="2:11" ht="15.75" x14ac:dyDescent="0.2">
      <c r="B4" s="56" t="s">
        <v>6</v>
      </c>
      <c r="C4" s="57"/>
      <c r="D4" s="57"/>
      <c r="E4" s="57"/>
      <c r="F4" s="57"/>
      <c r="G4" s="57"/>
      <c r="H4" s="57"/>
      <c r="I4" s="57"/>
      <c r="J4" s="58"/>
    </row>
    <row r="5" spans="2:11" x14ac:dyDescent="0.2">
      <c r="B5" s="59" t="str">
        <f>IFERROR(CONCATENATE("Del ",1," de ", H1, " al ",DAY(EOMONTH(DATE(E1,G1,1),0))," de ",I1," del ",E1),Fechas!B10)</f>
        <v>Del 1 de Enero al 31 de Diciembre del 2021</v>
      </c>
      <c r="C5" s="60"/>
      <c r="D5" s="60"/>
      <c r="E5" s="60"/>
      <c r="F5" s="60"/>
      <c r="G5" s="60"/>
      <c r="H5" s="60"/>
      <c r="I5" s="60"/>
      <c r="J5" s="61"/>
      <c r="K5" s="39"/>
    </row>
    <row r="6" spans="2:11" s="36" customFormat="1" ht="13.5" thickBot="1" x14ac:dyDescent="0.25">
      <c r="B6" s="46" t="s">
        <v>0</v>
      </c>
      <c r="C6" s="62"/>
      <c r="D6" s="62"/>
      <c r="E6" s="62"/>
      <c r="F6" s="62"/>
      <c r="G6" s="62"/>
      <c r="H6" s="62"/>
      <c r="I6" s="62"/>
      <c r="J6" s="47"/>
      <c r="K6" s="39"/>
    </row>
    <row r="7" spans="2:11" ht="13.5" thickBot="1" x14ac:dyDescent="0.25">
      <c r="B7" s="44" t="s">
        <v>1</v>
      </c>
      <c r="C7" s="45"/>
      <c r="D7" s="22"/>
      <c r="E7" s="48" t="s">
        <v>7</v>
      </c>
      <c r="F7" s="49"/>
      <c r="G7" s="49"/>
      <c r="H7" s="49"/>
      <c r="I7" s="50"/>
      <c r="J7" s="51" t="s">
        <v>8</v>
      </c>
      <c r="K7" s="39"/>
    </row>
    <row r="8" spans="2:11" ht="30" customHeight="1" thickBot="1" x14ac:dyDescent="0.25">
      <c r="B8" s="46"/>
      <c r="C8" s="47"/>
      <c r="D8" s="18" t="s">
        <v>74</v>
      </c>
      <c r="E8" s="23" t="s">
        <v>2</v>
      </c>
      <c r="F8" s="23" t="s">
        <v>9</v>
      </c>
      <c r="G8" s="18" t="s">
        <v>10</v>
      </c>
      <c r="H8" s="18" t="s">
        <v>3</v>
      </c>
      <c r="I8" s="18" t="s">
        <v>4</v>
      </c>
      <c r="J8" s="52"/>
      <c r="K8" s="39"/>
    </row>
    <row r="9" spans="2:11" x14ac:dyDescent="0.2">
      <c r="B9" s="42" t="s">
        <v>204</v>
      </c>
      <c r="C9" s="43"/>
      <c r="D9" s="21">
        <f t="shared" ref="D9" si="0">D10+D18+D28+D38+D48+D58+D62+D70+D74</f>
        <v>315300</v>
      </c>
      <c r="E9" s="14">
        <f>E10+E18+E28+E38+E48+E58+E62+E70+E74</f>
        <v>36374389276</v>
      </c>
      <c r="F9" s="14">
        <f>F10+F18+F28+F38+F48+F58+F62+F70+F74</f>
        <v>1226917342.7000012</v>
      </c>
      <c r="G9" s="14">
        <f>G10+G18+G28+G38+G48+G58+G62+G70+G74</f>
        <v>37601306618.700005</v>
      </c>
      <c r="H9" s="14">
        <f>H10+H18+H28+H38+H48+H58+H62+H70+H74</f>
        <v>37971548321.309998</v>
      </c>
      <c r="I9" s="14">
        <f>I10+I18+I28+I38+I48+I58+I62+I70+I74</f>
        <v>34147038177.34</v>
      </c>
      <c r="J9" s="11">
        <f>G9-H9</f>
        <v>-370241702.60999298</v>
      </c>
      <c r="K9" s="39"/>
    </row>
    <row r="10" spans="2:11" x14ac:dyDescent="0.2">
      <c r="B10" s="40" t="s">
        <v>205</v>
      </c>
      <c r="C10" s="41"/>
      <c r="D10" s="6">
        <f t="shared" ref="D10:J10" si="1">SUM(D11:D17)</f>
        <v>9800</v>
      </c>
      <c r="E10" s="12">
        <f t="shared" si="1"/>
        <v>12327884365</v>
      </c>
      <c r="F10" s="12">
        <f t="shared" si="1"/>
        <v>-3972269638.829999</v>
      </c>
      <c r="G10" s="12">
        <f t="shared" si="1"/>
        <v>8355614726.1700001</v>
      </c>
      <c r="H10" s="12">
        <f t="shared" si="1"/>
        <v>9737910564.1399994</v>
      </c>
      <c r="I10" s="12">
        <f t="shared" si="1"/>
        <v>7685196936.75</v>
      </c>
      <c r="J10" s="12">
        <f t="shared" si="1"/>
        <v>-1382295837.97</v>
      </c>
    </row>
    <row r="11" spans="2:11" x14ac:dyDescent="0.2">
      <c r="B11" s="1"/>
      <c r="C11" s="2" t="s">
        <v>11</v>
      </c>
      <c r="D11" s="10">
        <v>1100</v>
      </c>
      <c r="E11" s="13">
        <f>fuente1!D2</f>
        <v>5913666050</v>
      </c>
      <c r="F11" s="13">
        <f>fuente1!E2</f>
        <v>-3942768173.4699998</v>
      </c>
      <c r="G11" s="13">
        <f>fuente1!F2</f>
        <v>1970897876.53</v>
      </c>
      <c r="H11" s="13">
        <f>fuente1!G2</f>
        <v>3353193714.5</v>
      </c>
      <c r="I11" s="13">
        <f>fuente1!H2</f>
        <v>2800337082.0700002</v>
      </c>
      <c r="J11" s="13">
        <f>fuente1!I2</f>
        <v>-1382295837.97</v>
      </c>
    </row>
    <row r="12" spans="2:11" x14ac:dyDescent="0.2">
      <c r="B12" s="1"/>
      <c r="C12" s="2" t="s">
        <v>12</v>
      </c>
      <c r="D12" s="6">
        <v>1200</v>
      </c>
      <c r="E12" s="13">
        <f>fuente1!D3</f>
        <v>192452631</v>
      </c>
      <c r="F12" s="13">
        <f>fuente1!E3</f>
        <v>44778257.780000001</v>
      </c>
      <c r="G12" s="13">
        <f>fuente1!F3</f>
        <v>237230888.78</v>
      </c>
      <c r="H12" s="13">
        <f>fuente1!G3</f>
        <v>237230888.78</v>
      </c>
      <c r="I12" s="13">
        <f>fuente1!H3</f>
        <v>208778733.24000001</v>
      </c>
      <c r="J12" s="13">
        <f>fuente1!I3</f>
        <v>0</v>
      </c>
    </row>
    <row r="13" spans="2:11" x14ac:dyDescent="0.2">
      <c r="B13" s="1"/>
      <c r="C13" s="2" t="s">
        <v>13</v>
      </c>
      <c r="D13" s="6">
        <v>1300</v>
      </c>
      <c r="E13" s="13">
        <f>fuente1!D4</f>
        <v>2812077292</v>
      </c>
      <c r="F13" s="13">
        <f>fuente1!E4</f>
        <v>-818667378.94000006</v>
      </c>
      <c r="G13" s="13">
        <f>fuente1!F4</f>
        <v>1993409913.0599999</v>
      </c>
      <c r="H13" s="13">
        <f>fuente1!G4</f>
        <v>1993409913.0599999</v>
      </c>
      <c r="I13" s="13">
        <f>fuente1!H4</f>
        <v>1553551310.74</v>
      </c>
      <c r="J13" s="13">
        <f>fuente1!I4</f>
        <v>0</v>
      </c>
    </row>
    <row r="14" spans="2:11" x14ac:dyDescent="0.2">
      <c r="B14" s="1"/>
      <c r="C14" s="2" t="s">
        <v>14</v>
      </c>
      <c r="D14" s="6">
        <v>1400</v>
      </c>
      <c r="E14" s="13">
        <f>fuente1!D5</f>
        <v>1867183499</v>
      </c>
      <c r="F14" s="13">
        <f>fuente1!E5</f>
        <v>-182034250.16</v>
      </c>
      <c r="G14" s="13">
        <f>fuente1!F5</f>
        <v>1685149248.8399999</v>
      </c>
      <c r="H14" s="13">
        <f>fuente1!G5</f>
        <v>1685149248.8399999</v>
      </c>
      <c r="I14" s="13">
        <f>fuente1!H5</f>
        <v>1088514510.9400001</v>
      </c>
      <c r="J14" s="13">
        <f>fuente1!I5</f>
        <v>0</v>
      </c>
    </row>
    <row r="15" spans="2:11" x14ac:dyDescent="0.2">
      <c r="B15" s="1"/>
      <c r="C15" s="2" t="s">
        <v>15</v>
      </c>
      <c r="D15" s="6">
        <v>1500</v>
      </c>
      <c r="E15" s="13">
        <f>fuente1!D6</f>
        <v>1278043320</v>
      </c>
      <c r="F15" s="13">
        <f>fuente1!E6</f>
        <v>1190722500.3699999</v>
      </c>
      <c r="G15" s="13">
        <f>fuente1!F6</f>
        <v>2468765820.3699999</v>
      </c>
      <c r="H15" s="13">
        <f>fuente1!G6</f>
        <v>2468765820.3699999</v>
      </c>
      <c r="I15" s="13">
        <f>fuente1!H6</f>
        <v>2033854321.1700001</v>
      </c>
      <c r="J15" s="13">
        <f>fuente1!I6</f>
        <v>0</v>
      </c>
    </row>
    <row r="16" spans="2:11" x14ac:dyDescent="0.2">
      <c r="B16" s="1"/>
      <c r="C16" s="2" t="s">
        <v>16</v>
      </c>
      <c r="D16" s="6">
        <v>1600</v>
      </c>
      <c r="E16" s="13">
        <f>fuente1!D7</f>
        <v>193250609</v>
      </c>
      <c r="F16" s="13">
        <f>fuente1!E7</f>
        <v>-193250609</v>
      </c>
      <c r="G16" s="13">
        <f>fuente1!F7</f>
        <v>0</v>
      </c>
      <c r="H16" s="13">
        <f>fuente1!G7</f>
        <v>0</v>
      </c>
      <c r="I16" s="13">
        <f>fuente1!H7</f>
        <v>0</v>
      </c>
      <c r="J16" s="13">
        <f>fuente1!I7</f>
        <v>0</v>
      </c>
    </row>
    <row r="17" spans="2:10" x14ac:dyDescent="0.2">
      <c r="B17" s="1"/>
      <c r="C17" s="2" t="s">
        <v>17</v>
      </c>
      <c r="D17" s="6">
        <v>1700</v>
      </c>
      <c r="E17" s="13">
        <f>fuente1!D8</f>
        <v>71210964</v>
      </c>
      <c r="F17" s="13">
        <f>fuente1!E8</f>
        <v>-71049985.409999996</v>
      </c>
      <c r="G17" s="13">
        <f>fuente1!F8</f>
        <v>160978.59</v>
      </c>
      <c r="H17" s="13">
        <f>fuente1!G8</f>
        <v>160978.59</v>
      </c>
      <c r="I17" s="13">
        <f>fuente1!H8</f>
        <v>160978.59</v>
      </c>
      <c r="J17" s="13">
        <f>fuente1!I8</f>
        <v>0</v>
      </c>
    </row>
    <row r="18" spans="2:10" x14ac:dyDescent="0.2">
      <c r="B18" s="40" t="s">
        <v>206</v>
      </c>
      <c r="C18" s="41"/>
      <c r="D18" s="6">
        <f t="shared" ref="D18:J18" si="2">SUM(D19:D27)</f>
        <v>22500</v>
      </c>
      <c r="E18" s="12">
        <f t="shared" si="2"/>
        <v>579934119</v>
      </c>
      <c r="F18" s="12">
        <f t="shared" si="2"/>
        <v>-45088489.529999994</v>
      </c>
      <c r="G18" s="12">
        <f t="shared" si="2"/>
        <v>534845629.46999997</v>
      </c>
      <c r="H18" s="12">
        <f t="shared" si="2"/>
        <v>534803817.67999995</v>
      </c>
      <c r="I18" s="12">
        <f t="shared" si="2"/>
        <v>362704827.04999995</v>
      </c>
      <c r="J18" s="12">
        <f t="shared" si="2"/>
        <v>41811.79</v>
      </c>
    </row>
    <row r="19" spans="2:10" x14ac:dyDescent="0.2">
      <c r="B19" s="1"/>
      <c r="C19" s="2" t="s">
        <v>18</v>
      </c>
      <c r="D19" s="6">
        <v>2100</v>
      </c>
      <c r="E19" s="13">
        <f>fuente1!D9</f>
        <v>68637031</v>
      </c>
      <c r="F19" s="13">
        <f>fuente1!E9</f>
        <v>-35671273.289999999</v>
      </c>
      <c r="G19" s="13">
        <f>fuente1!F9</f>
        <v>32965757.710000001</v>
      </c>
      <c r="H19" s="13">
        <f>fuente1!G9</f>
        <v>32965757.710000001</v>
      </c>
      <c r="I19" s="13">
        <f>fuente1!H9</f>
        <v>29298732.02</v>
      </c>
      <c r="J19" s="13">
        <f>fuente1!I9</f>
        <v>0</v>
      </c>
    </row>
    <row r="20" spans="2:10" x14ac:dyDescent="0.2">
      <c r="B20" s="1"/>
      <c r="C20" s="2" t="s">
        <v>19</v>
      </c>
      <c r="D20" s="6">
        <v>2200</v>
      </c>
      <c r="E20" s="13">
        <f>fuente1!D10</f>
        <v>256739030</v>
      </c>
      <c r="F20" s="13">
        <f>fuente1!E10</f>
        <v>70082411.719999999</v>
      </c>
      <c r="G20" s="13">
        <f>fuente1!F10</f>
        <v>326821441.72000003</v>
      </c>
      <c r="H20" s="13">
        <f>fuente1!G10</f>
        <v>326821441.72000003</v>
      </c>
      <c r="I20" s="13">
        <f>fuente1!H10</f>
        <v>181315306.78999999</v>
      </c>
      <c r="J20" s="13">
        <f>fuente1!I10</f>
        <v>0</v>
      </c>
    </row>
    <row r="21" spans="2:10" x14ac:dyDescent="0.2">
      <c r="B21" s="1"/>
      <c r="C21" s="2" t="s">
        <v>20</v>
      </c>
      <c r="D21" s="6">
        <v>2300</v>
      </c>
      <c r="E21" s="13">
        <f>fuente1!D11</f>
        <v>291884</v>
      </c>
      <c r="F21" s="13">
        <f>fuente1!E11</f>
        <v>-227480.19</v>
      </c>
      <c r="G21" s="13">
        <f>fuente1!F11</f>
        <v>64403.81</v>
      </c>
      <c r="H21" s="13">
        <f>fuente1!G11</f>
        <v>64403.81</v>
      </c>
      <c r="I21" s="13">
        <f>fuente1!H11</f>
        <v>459.39</v>
      </c>
      <c r="J21" s="13">
        <f>fuente1!I11</f>
        <v>0</v>
      </c>
    </row>
    <row r="22" spans="2:10" x14ac:dyDescent="0.2">
      <c r="B22" s="1"/>
      <c r="C22" s="2" t="s">
        <v>21</v>
      </c>
      <c r="D22" s="6">
        <v>2400</v>
      </c>
      <c r="E22" s="13">
        <f>fuente1!D12</f>
        <v>15745607</v>
      </c>
      <c r="F22" s="13">
        <f>fuente1!E12</f>
        <v>-2203039.85</v>
      </c>
      <c r="G22" s="13">
        <f>fuente1!F12</f>
        <v>13542567.15</v>
      </c>
      <c r="H22" s="13">
        <f>fuente1!G12</f>
        <v>13542567.15</v>
      </c>
      <c r="I22" s="13">
        <f>fuente1!H12</f>
        <v>8171359.1399999997</v>
      </c>
      <c r="J22" s="13">
        <f>fuente1!I12</f>
        <v>0</v>
      </c>
    </row>
    <row r="23" spans="2:10" x14ac:dyDescent="0.2">
      <c r="B23" s="1"/>
      <c r="C23" s="2" t="s">
        <v>22</v>
      </c>
      <c r="D23" s="6">
        <v>2500</v>
      </c>
      <c r="E23" s="13">
        <f>fuente1!D13</f>
        <v>10816283</v>
      </c>
      <c r="F23" s="13">
        <f>fuente1!E13</f>
        <v>-5658690.3600000003</v>
      </c>
      <c r="G23" s="13">
        <f>fuente1!F13</f>
        <v>5157592.6399999997</v>
      </c>
      <c r="H23" s="13">
        <f>fuente1!G13</f>
        <v>5157592.6399999997</v>
      </c>
      <c r="I23" s="13">
        <f>fuente1!H13</f>
        <v>2016476.47</v>
      </c>
      <c r="J23" s="13">
        <f>fuente1!I13</f>
        <v>0</v>
      </c>
    </row>
    <row r="24" spans="2:10" x14ac:dyDescent="0.2">
      <c r="B24" s="1"/>
      <c r="C24" s="2" t="s">
        <v>23</v>
      </c>
      <c r="D24" s="6">
        <v>2600</v>
      </c>
      <c r="E24" s="13">
        <f>fuente1!D14</f>
        <v>133831525</v>
      </c>
      <c r="F24" s="13">
        <f>fuente1!E14</f>
        <v>260290.19</v>
      </c>
      <c r="G24" s="13">
        <f>fuente1!F14</f>
        <v>134091815.19</v>
      </c>
      <c r="H24" s="13">
        <f>fuente1!G14</f>
        <v>134050016.45</v>
      </c>
      <c r="I24" s="13">
        <f>fuente1!H14</f>
        <v>127755237.73</v>
      </c>
      <c r="J24" s="13">
        <f>fuente1!I14</f>
        <v>41798.74</v>
      </c>
    </row>
    <row r="25" spans="2:10" x14ac:dyDescent="0.2">
      <c r="B25" s="1"/>
      <c r="C25" s="2" t="s">
        <v>24</v>
      </c>
      <c r="D25" s="6">
        <v>2700</v>
      </c>
      <c r="E25" s="13">
        <f>fuente1!D15</f>
        <v>48421473</v>
      </c>
      <c r="F25" s="13">
        <f>fuente1!E15</f>
        <v>-36703943.369999997</v>
      </c>
      <c r="G25" s="13">
        <f>fuente1!F15</f>
        <v>11717529.630000001</v>
      </c>
      <c r="H25" s="13">
        <f>fuente1!G15</f>
        <v>11717516.58</v>
      </c>
      <c r="I25" s="13">
        <f>fuente1!H15</f>
        <v>10030090.42</v>
      </c>
      <c r="J25" s="13">
        <f>fuente1!I15</f>
        <v>13.05</v>
      </c>
    </row>
    <row r="26" spans="2:10" x14ac:dyDescent="0.2">
      <c r="B26" s="1"/>
      <c r="C26" s="2" t="s">
        <v>25</v>
      </c>
      <c r="D26" s="6">
        <v>2800</v>
      </c>
      <c r="E26" s="13">
        <f>fuente1!D16</f>
        <v>28381182</v>
      </c>
      <c r="F26" s="13">
        <f>fuente1!E16</f>
        <v>-27796280.27</v>
      </c>
      <c r="G26" s="13">
        <f>fuente1!F16</f>
        <v>584901.73</v>
      </c>
      <c r="H26" s="13">
        <f>fuente1!G16</f>
        <v>584901.73</v>
      </c>
      <c r="I26" s="13">
        <f>fuente1!H16</f>
        <v>8032.57</v>
      </c>
      <c r="J26" s="13">
        <f>fuente1!I16</f>
        <v>0</v>
      </c>
    </row>
    <row r="27" spans="2:10" x14ac:dyDescent="0.2">
      <c r="B27" s="1"/>
      <c r="C27" s="2" t="s">
        <v>26</v>
      </c>
      <c r="D27" s="6">
        <v>2900</v>
      </c>
      <c r="E27" s="13">
        <f>fuente1!D17</f>
        <v>17070104</v>
      </c>
      <c r="F27" s="13">
        <f>fuente1!E17</f>
        <v>-7170484.1100000003</v>
      </c>
      <c r="G27" s="13">
        <f>fuente1!F17</f>
        <v>9899619.8900000006</v>
      </c>
      <c r="H27" s="13">
        <f>fuente1!G17</f>
        <v>9899619.8900000006</v>
      </c>
      <c r="I27" s="13">
        <f>fuente1!H17</f>
        <v>4109132.52</v>
      </c>
      <c r="J27" s="13">
        <f>fuente1!I17</f>
        <v>0</v>
      </c>
    </row>
    <row r="28" spans="2:10" x14ac:dyDescent="0.2">
      <c r="B28" s="40" t="s">
        <v>207</v>
      </c>
      <c r="C28" s="41"/>
      <c r="D28" s="6">
        <f t="shared" ref="D28:J28" si="3">SUM(D29:D37)</f>
        <v>31500</v>
      </c>
      <c r="E28" s="12">
        <f t="shared" si="3"/>
        <v>1531524524</v>
      </c>
      <c r="F28" s="12">
        <f t="shared" si="3"/>
        <v>1351837227.8700001</v>
      </c>
      <c r="G28" s="12">
        <f t="shared" si="3"/>
        <v>2883361751.8700004</v>
      </c>
      <c r="H28" s="12">
        <f t="shared" si="3"/>
        <v>2883347086.8700004</v>
      </c>
      <c r="I28" s="12">
        <f t="shared" si="3"/>
        <v>2242210422.1500001</v>
      </c>
      <c r="J28" s="12">
        <f t="shared" si="3"/>
        <v>14665</v>
      </c>
    </row>
    <row r="29" spans="2:10" x14ac:dyDescent="0.2">
      <c r="B29" s="1"/>
      <c r="C29" s="2" t="s">
        <v>27</v>
      </c>
      <c r="D29" s="6">
        <v>3100</v>
      </c>
      <c r="E29" s="13">
        <f>fuente1!D18</f>
        <v>237395966</v>
      </c>
      <c r="F29" s="13">
        <f>fuente1!E18</f>
        <v>-69875949.629999995</v>
      </c>
      <c r="G29" s="13">
        <f>fuente1!F18</f>
        <v>167520016.37</v>
      </c>
      <c r="H29" s="13">
        <f>fuente1!G18</f>
        <v>167520016.37</v>
      </c>
      <c r="I29" s="13">
        <f>fuente1!H18</f>
        <v>128078366.55</v>
      </c>
      <c r="J29" s="13">
        <f>fuente1!I18</f>
        <v>0</v>
      </c>
    </row>
    <row r="30" spans="2:10" x14ac:dyDescent="0.2">
      <c r="B30" s="1"/>
      <c r="C30" s="2" t="s">
        <v>28</v>
      </c>
      <c r="D30" s="6">
        <v>3200</v>
      </c>
      <c r="E30" s="13">
        <f>fuente1!D19</f>
        <v>213480011</v>
      </c>
      <c r="F30" s="13">
        <f>fuente1!E19</f>
        <v>225995003.90000001</v>
      </c>
      <c r="G30" s="13">
        <f>fuente1!F19</f>
        <v>439475014.89999998</v>
      </c>
      <c r="H30" s="13">
        <f>fuente1!G19</f>
        <v>439475014.89999998</v>
      </c>
      <c r="I30" s="13">
        <f>fuente1!H19</f>
        <v>305368802.97000003</v>
      </c>
      <c r="J30" s="13">
        <f>fuente1!I19</f>
        <v>0</v>
      </c>
    </row>
    <row r="31" spans="2:10" x14ac:dyDescent="0.2">
      <c r="B31" s="1"/>
      <c r="C31" s="2" t="s">
        <v>29</v>
      </c>
      <c r="D31" s="6">
        <v>3300</v>
      </c>
      <c r="E31" s="13">
        <f>fuente1!D20</f>
        <v>204727036</v>
      </c>
      <c r="F31" s="13">
        <f>fuente1!E20</f>
        <v>627236613.09000003</v>
      </c>
      <c r="G31" s="13">
        <f>fuente1!F20</f>
        <v>831963649.09000003</v>
      </c>
      <c r="H31" s="13">
        <f>fuente1!G20</f>
        <v>831963649.09000003</v>
      </c>
      <c r="I31" s="13">
        <f>fuente1!H20</f>
        <v>613430809.98000002</v>
      </c>
      <c r="J31" s="13">
        <f>fuente1!I20</f>
        <v>0</v>
      </c>
    </row>
    <row r="32" spans="2:10" x14ac:dyDescent="0.2">
      <c r="B32" s="1"/>
      <c r="C32" s="2" t="s">
        <v>30</v>
      </c>
      <c r="D32" s="6">
        <v>3400</v>
      </c>
      <c r="E32" s="13">
        <f>fuente1!D21</f>
        <v>74108527</v>
      </c>
      <c r="F32" s="13">
        <f>fuente1!E21</f>
        <v>-33034949.07</v>
      </c>
      <c r="G32" s="13">
        <f>fuente1!F21</f>
        <v>41073577.93</v>
      </c>
      <c r="H32" s="13">
        <f>fuente1!G21</f>
        <v>41073577.93</v>
      </c>
      <c r="I32" s="13">
        <f>fuente1!H21</f>
        <v>38000859.600000001</v>
      </c>
      <c r="J32" s="13">
        <f>fuente1!I21</f>
        <v>0</v>
      </c>
    </row>
    <row r="33" spans="2:10" x14ac:dyDescent="0.2">
      <c r="B33" s="1"/>
      <c r="C33" s="2" t="s">
        <v>31</v>
      </c>
      <c r="D33" s="6">
        <v>3500</v>
      </c>
      <c r="E33" s="13">
        <f>fuente1!D22</f>
        <v>83367623</v>
      </c>
      <c r="F33" s="13">
        <f>fuente1!E22</f>
        <v>-12466703.800000001</v>
      </c>
      <c r="G33" s="13">
        <f>fuente1!F22</f>
        <v>70900919.200000003</v>
      </c>
      <c r="H33" s="13">
        <f>fuente1!G22</f>
        <v>70900919.200000003</v>
      </c>
      <c r="I33" s="13">
        <f>fuente1!H22</f>
        <v>57026490.560000002</v>
      </c>
      <c r="J33" s="13">
        <f>fuente1!I22</f>
        <v>0</v>
      </c>
    </row>
    <row r="34" spans="2:10" x14ac:dyDescent="0.2">
      <c r="B34" s="1"/>
      <c r="C34" s="2" t="s">
        <v>32</v>
      </c>
      <c r="D34" s="6">
        <v>3600</v>
      </c>
      <c r="E34" s="13">
        <f>fuente1!D23</f>
        <v>104334018</v>
      </c>
      <c r="F34" s="13">
        <f>fuente1!E23</f>
        <v>215928209.94999999</v>
      </c>
      <c r="G34" s="13">
        <f>fuente1!F23</f>
        <v>320262227.94999999</v>
      </c>
      <c r="H34" s="13">
        <f>fuente1!G23</f>
        <v>320262227.94999999</v>
      </c>
      <c r="I34" s="13">
        <f>fuente1!H23</f>
        <v>310229803.50999999</v>
      </c>
      <c r="J34" s="13">
        <f>fuente1!I23</f>
        <v>0</v>
      </c>
    </row>
    <row r="35" spans="2:10" x14ac:dyDescent="0.2">
      <c r="B35" s="1"/>
      <c r="C35" s="2" t="s">
        <v>33</v>
      </c>
      <c r="D35" s="6">
        <v>3700</v>
      </c>
      <c r="E35" s="13">
        <f>fuente1!D24</f>
        <v>43374229</v>
      </c>
      <c r="F35" s="13">
        <f>fuente1!E24</f>
        <v>-34021733.490000002</v>
      </c>
      <c r="G35" s="13">
        <f>fuente1!F24</f>
        <v>9352495.5099999998</v>
      </c>
      <c r="H35" s="13">
        <f>fuente1!G24</f>
        <v>9337830.5099999998</v>
      </c>
      <c r="I35" s="13">
        <f>fuente1!H24</f>
        <v>8272604.6699999999</v>
      </c>
      <c r="J35" s="13">
        <f>fuente1!I24</f>
        <v>14665</v>
      </c>
    </row>
    <row r="36" spans="2:10" x14ac:dyDescent="0.2">
      <c r="B36" s="1"/>
      <c r="C36" s="2" t="s">
        <v>34</v>
      </c>
      <c r="D36" s="6">
        <v>3800</v>
      </c>
      <c r="E36" s="13">
        <f>fuente1!D25</f>
        <v>38598678</v>
      </c>
      <c r="F36" s="13">
        <f>fuente1!E25</f>
        <v>-15874250.779999999</v>
      </c>
      <c r="G36" s="13">
        <f>fuente1!F25</f>
        <v>22724427.219999999</v>
      </c>
      <c r="H36" s="13">
        <f>fuente1!G25</f>
        <v>22724427.219999999</v>
      </c>
      <c r="I36" s="13">
        <f>fuente1!H25</f>
        <v>20763609.449999999</v>
      </c>
      <c r="J36" s="13">
        <f>fuente1!I25</f>
        <v>0</v>
      </c>
    </row>
    <row r="37" spans="2:10" x14ac:dyDescent="0.2">
      <c r="B37" s="1"/>
      <c r="C37" s="2" t="s">
        <v>35</v>
      </c>
      <c r="D37" s="6">
        <v>3900</v>
      </c>
      <c r="E37" s="13">
        <f>fuente1!D26</f>
        <v>532138436</v>
      </c>
      <c r="F37" s="13">
        <f>fuente1!E26</f>
        <v>447950987.69999999</v>
      </c>
      <c r="G37" s="13">
        <f>fuente1!F26</f>
        <v>980089423.70000005</v>
      </c>
      <c r="H37" s="13">
        <f>fuente1!G26</f>
        <v>980089423.70000005</v>
      </c>
      <c r="I37" s="13">
        <f>fuente1!H26</f>
        <v>761039074.86000001</v>
      </c>
      <c r="J37" s="13">
        <f>fuente1!I26</f>
        <v>0</v>
      </c>
    </row>
    <row r="38" spans="2:10" x14ac:dyDescent="0.2">
      <c r="B38" s="40" t="s">
        <v>208</v>
      </c>
      <c r="C38" s="41"/>
      <c r="D38" s="6">
        <f t="shared" ref="D38:J38" si="4">SUM(D39:D47)</f>
        <v>40500</v>
      </c>
      <c r="E38" s="12">
        <f t="shared" si="4"/>
        <v>12603091810</v>
      </c>
      <c r="F38" s="12">
        <f t="shared" si="4"/>
        <v>928585286.57999992</v>
      </c>
      <c r="G38" s="12">
        <f t="shared" si="4"/>
        <v>13531677096.580002</v>
      </c>
      <c r="H38" s="12">
        <f t="shared" si="4"/>
        <v>13530769950.600002</v>
      </c>
      <c r="I38" s="12">
        <f t="shared" si="4"/>
        <v>12622667751.18</v>
      </c>
      <c r="J38" s="12">
        <f t="shared" si="4"/>
        <v>907145.98</v>
      </c>
    </row>
    <row r="39" spans="2:10" x14ac:dyDescent="0.2">
      <c r="B39" s="1"/>
      <c r="C39" s="2" t="s">
        <v>36</v>
      </c>
      <c r="D39" s="6">
        <v>4100</v>
      </c>
      <c r="E39" s="13">
        <f>fuente1!D27</f>
        <v>6487739925</v>
      </c>
      <c r="F39" s="13">
        <f>fuente1!E27</f>
        <v>123462607.31999999</v>
      </c>
      <c r="G39" s="13">
        <f>fuente1!F27</f>
        <v>6611202532.3199997</v>
      </c>
      <c r="H39" s="13">
        <f>fuente1!G27</f>
        <v>6611086289.8000002</v>
      </c>
      <c r="I39" s="13">
        <f>fuente1!H27</f>
        <v>6476200530.3100004</v>
      </c>
      <c r="J39" s="13">
        <f>fuente1!I27</f>
        <v>116242.52</v>
      </c>
    </row>
    <row r="40" spans="2:10" x14ac:dyDescent="0.2">
      <c r="B40" s="1"/>
      <c r="C40" s="2" t="s">
        <v>37</v>
      </c>
      <c r="D40" s="6">
        <v>4200</v>
      </c>
      <c r="E40" s="13">
        <f>fuente1!D28</f>
        <v>4496875592</v>
      </c>
      <c r="F40" s="13">
        <f>fuente1!E28</f>
        <v>1015227841.04</v>
      </c>
      <c r="G40" s="13">
        <f>fuente1!F28</f>
        <v>5512103433.04</v>
      </c>
      <c r="H40" s="13">
        <f>fuente1!G28</f>
        <v>5512103433.04</v>
      </c>
      <c r="I40" s="13">
        <f>fuente1!H28</f>
        <v>4858206676.7799997</v>
      </c>
      <c r="J40" s="13">
        <f>fuente1!I28</f>
        <v>0</v>
      </c>
    </row>
    <row r="41" spans="2:10" x14ac:dyDescent="0.2">
      <c r="B41" s="1"/>
      <c r="C41" s="2" t="s">
        <v>38</v>
      </c>
      <c r="D41" s="6">
        <v>4300</v>
      </c>
      <c r="E41" s="13">
        <f>fuente1!D29</f>
        <v>1054124576</v>
      </c>
      <c r="F41" s="13">
        <f>fuente1!E29</f>
        <v>-794191629.51999998</v>
      </c>
      <c r="G41" s="13">
        <f>fuente1!F29</f>
        <v>259932946.47999999</v>
      </c>
      <c r="H41" s="13">
        <f>fuente1!G29</f>
        <v>259912699.74000001</v>
      </c>
      <c r="I41" s="13">
        <f>fuente1!H29</f>
        <v>189786830.05000001</v>
      </c>
      <c r="J41" s="13">
        <f>fuente1!I29</f>
        <v>20246.740000000002</v>
      </c>
    </row>
    <row r="42" spans="2:10" x14ac:dyDescent="0.2">
      <c r="B42" s="1"/>
      <c r="C42" s="2" t="s">
        <v>39</v>
      </c>
      <c r="D42" s="6">
        <v>4400</v>
      </c>
      <c r="E42" s="13">
        <f>fuente1!D30</f>
        <v>431555628</v>
      </c>
      <c r="F42" s="13">
        <f>fuente1!E30</f>
        <v>692141577.69000006</v>
      </c>
      <c r="G42" s="13">
        <f>fuente1!F30</f>
        <v>1123697205.6900001</v>
      </c>
      <c r="H42" s="13">
        <f>fuente1!G30</f>
        <v>1123697205.6900001</v>
      </c>
      <c r="I42" s="13">
        <f>fuente1!H30</f>
        <v>1074504175.0899999</v>
      </c>
      <c r="J42" s="13">
        <f>fuente1!I30</f>
        <v>0</v>
      </c>
    </row>
    <row r="43" spans="2:10" x14ac:dyDescent="0.2">
      <c r="B43" s="1"/>
      <c r="C43" s="2" t="s">
        <v>40</v>
      </c>
      <c r="D43" s="6">
        <v>4500</v>
      </c>
      <c r="E43" s="13">
        <f>fuente1!D31</f>
        <v>6167804</v>
      </c>
      <c r="F43" s="13">
        <f>fuente1!E31</f>
        <v>-4194920.96</v>
      </c>
      <c r="G43" s="13">
        <f>fuente1!F31</f>
        <v>1972883.04</v>
      </c>
      <c r="H43" s="13">
        <f>fuente1!G31</f>
        <v>1972883.04</v>
      </c>
      <c r="I43" s="13">
        <f>fuente1!H31</f>
        <v>1972099.66</v>
      </c>
      <c r="J43" s="13">
        <f>fuente1!I31</f>
        <v>0</v>
      </c>
    </row>
    <row r="44" spans="2:10" x14ac:dyDescent="0.2">
      <c r="B44" s="1"/>
      <c r="C44" s="2" t="s">
        <v>41</v>
      </c>
      <c r="D44" s="6">
        <v>4600</v>
      </c>
      <c r="E44" s="13">
        <f>fuente1!D32</f>
        <v>126528285</v>
      </c>
      <c r="F44" s="13">
        <f>fuente1!E32</f>
        <v>-103836748.98999999</v>
      </c>
      <c r="G44" s="13">
        <f>fuente1!F32</f>
        <v>22691536.010000002</v>
      </c>
      <c r="H44" s="13">
        <f>fuente1!G32</f>
        <v>21920879.289999999</v>
      </c>
      <c r="I44" s="13">
        <f>fuente1!H32</f>
        <v>21920879.289999999</v>
      </c>
      <c r="J44" s="13">
        <f>fuente1!I32</f>
        <v>770656.72</v>
      </c>
    </row>
    <row r="45" spans="2:10" x14ac:dyDescent="0.2">
      <c r="B45" s="1"/>
      <c r="C45" s="2" t="s">
        <v>42</v>
      </c>
      <c r="D45" s="6">
        <v>4700</v>
      </c>
      <c r="E45" s="13">
        <f>fuente1!D33</f>
        <v>0</v>
      </c>
      <c r="F45" s="13">
        <f>fuente1!E33</f>
        <v>0</v>
      </c>
      <c r="G45" s="13">
        <f>fuente1!F33</f>
        <v>0</v>
      </c>
      <c r="H45" s="13">
        <f>fuente1!G33</f>
        <v>0</v>
      </c>
      <c r="I45" s="13">
        <f>fuente1!H33</f>
        <v>0</v>
      </c>
      <c r="J45" s="13">
        <f>fuente1!I33</f>
        <v>0</v>
      </c>
    </row>
    <row r="46" spans="2:10" x14ac:dyDescent="0.2">
      <c r="B46" s="1"/>
      <c r="C46" s="2" t="s">
        <v>43</v>
      </c>
      <c r="D46" s="6">
        <v>4800</v>
      </c>
      <c r="E46" s="13">
        <f>fuente1!D34</f>
        <v>0</v>
      </c>
      <c r="F46" s="13">
        <f>fuente1!E34</f>
        <v>0</v>
      </c>
      <c r="G46" s="13">
        <f>fuente1!F34</f>
        <v>0</v>
      </c>
      <c r="H46" s="13">
        <f>fuente1!G34</f>
        <v>0</v>
      </c>
      <c r="I46" s="13">
        <f>fuente1!H34</f>
        <v>0</v>
      </c>
      <c r="J46" s="13">
        <f>fuente1!I34</f>
        <v>0</v>
      </c>
    </row>
    <row r="47" spans="2:10" x14ac:dyDescent="0.2">
      <c r="B47" s="1"/>
      <c r="C47" s="2" t="s">
        <v>44</v>
      </c>
      <c r="D47" s="6">
        <v>4900</v>
      </c>
      <c r="E47" s="13">
        <f>fuente1!D35</f>
        <v>100000</v>
      </c>
      <c r="F47" s="13">
        <f>fuente1!E35</f>
        <v>-23440</v>
      </c>
      <c r="G47" s="13">
        <f>fuente1!F35</f>
        <v>76560</v>
      </c>
      <c r="H47" s="13">
        <f>fuente1!G35</f>
        <v>76560</v>
      </c>
      <c r="I47" s="13">
        <f>fuente1!H35</f>
        <v>76560</v>
      </c>
      <c r="J47" s="13">
        <f>fuente1!I35</f>
        <v>0</v>
      </c>
    </row>
    <row r="48" spans="2:10" x14ac:dyDescent="0.2">
      <c r="B48" s="40" t="s">
        <v>209</v>
      </c>
      <c r="C48" s="41"/>
      <c r="D48" s="6">
        <f t="shared" ref="D48:J48" si="5">SUM(D49:D57)</f>
        <v>49500</v>
      </c>
      <c r="E48" s="12">
        <f t="shared" si="5"/>
        <v>4898937</v>
      </c>
      <c r="F48" s="12">
        <f t="shared" si="5"/>
        <v>695833602.88</v>
      </c>
      <c r="G48" s="12">
        <f t="shared" si="5"/>
        <v>700732539.88</v>
      </c>
      <c r="H48" s="12">
        <f t="shared" si="5"/>
        <v>700732539.88</v>
      </c>
      <c r="I48" s="12">
        <f t="shared" si="5"/>
        <v>682249618.21000004</v>
      </c>
      <c r="J48" s="12">
        <f t="shared" si="5"/>
        <v>0</v>
      </c>
    </row>
    <row r="49" spans="2:10" x14ac:dyDescent="0.2">
      <c r="B49" s="1"/>
      <c r="C49" s="2" t="s">
        <v>45</v>
      </c>
      <c r="D49" s="6">
        <v>5100</v>
      </c>
      <c r="E49" s="13">
        <f>fuente1!D36</f>
        <v>3603937</v>
      </c>
      <c r="F49" s="13">
        <f>fuente1!E36</f>
        <v>7307584.2300000004</v>
      </c>
      <c r="G49" s="13">
        <f>fuente1!F36</f>
        <v>10911521.23</v>
      </c>
      <c r="H49" s="13">
        <f>fuente1!G36</f>
        <v>10911521.23</v>
      </c>
      <c r="I49" s="13">
        <f>fuente1!H36</f>
        <v>10032111.59</v>
      </c>
      <c r="J49" s="13">
        <f>fuente1!I36</f>
        <v>0</v>
      </c>
    </row>
    <row r="50" spans="2:10" x14ac:dyDescent="0.2">
      <c r="B50" s="1"/>
      <c r="C50" s="2" t="s">
        <v>46</v>
      </c>
      <c r="D50" s="6">
        <v>5200</v>
      </c>
      <c r="E50" s="13">
        <f>fuente1!D37</f>
        <v>0</v>
      </c>
      <c r="F50" s="13">
        <f>fuente1!E37</f>
        <v>278642.64</v>
      </c>
      <c r="G50" s="13">
        <f>fuente1!F37</f>
        <v>278642.64</v>
      </c>
      <c r="H50" s="13">
        <f>fuente1!G37</f>
        <v>278642.64</v>
      </c>
      <c r="I50" s="13">
        <f>fuente1!H37</f>
        <v>278642.64</v>
      </c>
      <c r="J50" s="13">
        <f>fuente1!I37</f>
        <v>0</v>
      </c>
    </row>
    <row r="51" spans="2:10" x14ac:dyDescent="0.2">
      <c r="B51" s="1"/>
      <c r="C51" s="2" t="s">
        <v>47</v>
      </c>
      <c r="D51" s="6">
        <v>5300</v>
      </c>
      <c r="E51" s="13">
        <f>fuente1!D38</f>
        <v>0</v>
      </c>
      <c r="F51" s="13">
        <f>fuente1!E38</f>
        <v>406000</v>
      </c>
      <c r="G51" s="13">
        <f>fuente1!F38</f>
        <v>406000</v>
      </c>
      <c r="H51" s="13">
        <f>fuente1!G38</f>
        <v>406000</v>
      </c>
      <c r="I51" s="13">
        <f>fuente1!H38</f>
        <v>0</v>
      </c>
      <c r="J51" s="13">
        <f>fuente1!I38</f>
        <v>0</v>
      </c>
    </row>
    <row r="52" spans="2:10" x14ac:dyDescent="0.2">
      <c r="B52" s="1"/>
      <c r="C52" s="2" t="s">
        <v>48</v>
      </c>
      <c r="D52" s="6">
        <v>5400</v>
      </c>
      <c r="E52" s="13">
        <f>fuente1!D39</f>
        <v>525000</v>
      </c>
      <c r="F52" s="13">
        <f>fuente1!E39</f>
        <v>26265754.699999999</v>
      </c>
      <c r="G52" s="13">
        <f>fuente1!F39</f>
        <v>26790754.699999999</v>
      </c>
      <c r="H52" s="13">
        <f>fuente1!G39</f>
        <v>26790754.699999999</v>
      </c>
      <c r="I52" s="13">
        <f>fuente1!H39</f>
        <v>10105215.08</v>
      </c>
      <c r="J52" s="13">
        <f>fuente1!I39</f>
        <v>0</v>
      </c>
    </row>
    <row r="53" spans="2:10" x14ac:dyDescent="0.2">
      <c r="B53" s="1"/>
      <c r="C53" s="2" t="s">
        <v>49</v>
      </c>
      <c r="D53" s="6">
        <v>5500</v>
      </c>
      <c r="E53" s="13">
        <f>fuente1!D40</f>
        <v>0</v>
      </c>
      <c r="F53" s="13">
        <f>fuente1!E40</f>
        <v>332179.92</v>
      </c>
      <c r="G53" s="13">
        <f>fuente1!F40</f>
        <v>332179.92</v>
      </c>
      <c r="H53" s="13">
        <f>fuente1!G40</f>
        <v>332179.92</v>
      </c>
      <c r="I53" s="13">
        <f>fuente1!H40</f>
        <v>332179.92</v>
      </c>
      <c r="J53" s="13">
        <f>fuente1!I40</f>
        <v>0</v>
      </c>
    </row>
    <row r="54" spans="2:10" x14ac:dyDescent="0.2">
      <c r="B54" s="1"/>
      <c r="C54" s="2" t="s">
        <v>50</v>
      </c>
      <c r="D54" s="6">
        <v>5600</v>
      </c>
      <c r="E54" s="13">
        <f>fuente1!D41</f>
        <v>100000</v>
      </c>
      <c r="F54" s="13">
        <f>fuente1!E41</f>
        <v>4673184.4800000004</v>
      </c>
      <c r="G54" s="13">
        <f>fuente1!F41</f>
        <v>4773184.4800000004</v>
      </c>
      <c r="H54" s="13">
        <f>fuente1!G41</f>
        <v>4773184.4800000004</v>
      </c>
      <c r="I54" s="13">
        <f>fuente1!H41</f>
        <v>4602284.42</v>
      </c>
      <c r="J54" s="13">
        <f>fuente1!I41</f>
        <v>0</v>
      </c>
    </row>
    <row r="55" spans="2:10" x14ac:dyDescent="0.2">
      <c r="B55" s="1"/>
      <c r="C55" s="2" t="s">
        <v>51</v>
      </c>
      <c r="D55" s="6">
        <v>5700</v>
      </c>
      <c r="E55" s="13">
        <f>fuente1!D42</f>
        <v>0</v>
      </c>
      <c r="F55" s="13">
        <f>fuente1!E42</f>
        <v>0</v>
      </c>
      <c r="G55" s="13">
        <f>fuente1!F42</f>
        <v>0</v>
      </c>
      <c r="H55" s="13">
        <f>fuente1!G42</f>
        <v>0</v>
      </c>
      <c r="I55" s="13">
        <f>fuente1!H42</f>
        <v>0</v>
      </c>
      <c r="J55" s="13">
        <f>fuente1!I42</f>
        <v>0</v>
      </c>
    </row>
    <row r="56" spans="2:10" x14ac:dyDescent="0.2">
      <c r="B56" s="1"/>
      <c r="C56" s="2" t="s">
        <v>52</v>
      </c>
      <c r="D56" s="6">
        <v>5800</v>
      </c>
      <c r="E56" s="13">
        <f>fuente1!D43</f>
        <v>0</v>
      </c>
      <c r="F56" s="13">
        <f>fuente1!E43</f>
        <v>655942028.85000002</v>
      </c>
      <c r="G56" s="13">
        <f>fuente1!F43</f>
        <v>655942028.85000002</v>
      </c>
      <c r="H56" s="13">
        <f>fuente1!G43</f>
        <v>655942028.85000002</v>
      </c>
      <c r="I56" s="13">
        <f>fuente1!H43</f>
        <v>655942028.85000002</v>
      </c>
      <c r="J56" s="13">
        <f>fuente1!I43</f>
        <v>0</v>
      </c>
    </row>
    <row r="57" spans="2:10" x14ac:dyDescent="0.2">
      <c r="B57" s="1"/>
      <c r="C57" s="2" t="s">
        <v>53</v>
      </c>
      <c r="D57" s="6">
        <v>5900</v>
      </c>
      <c r="E57" s="13">
        <f>fuente1!D44</f>
        <v>670000</v>
      </c>
      <c r="F57" s="13">
        <f>fuente1!E44</f>
        <v>628228.06000000006</v>
      </c>
      <c r="G57" s="13">
        <f>fuente1!F44</f>
        <v>1298228.06</v>
      </c>
      <c r="H57" s="13">
        <f>fuente1!G44</f>
        <v>1298228.06</v>
      </c>
      <c r="I57" s="13">
        <f>fuente1!H44</f>
        <v>957155.71</v>
      </c>
      <c r="J57" s="13">
        <f>fuente1!I44</f>
        <v>0</v>
      </c>
    </row>
    <row r="58" spans="2:10" x14ac:dyDescent="0.2">
      <c r="B58" s="40" t="s">
        <v>210</v>
      </c>
      <c r="C58" s="41"/>
      <c r="D58" s="6">
        <f t="shared" ref="D58:J58" si="6">SUM(D59:D61)</f>
        <v>18600</v>
      </c>
      <c r="E58" s="12">
        <f t="shared" si="6"/>
        <v>643819587</v>
      </c>
      <c r="F58" s="12">
        <f t="shared" si="6"/>
        <v>2954858040.77</v>
      </c>
      <c r="G58" s="12">
        <f t="shared" si="6"/>
        <v>3598677627.77</v>
      </c>
      <c r="H58" s="12">
        <f t="shared" si="6"/>
        <v>3103986100.6900001</v>
      </c>
      <c r="I58" s="12">
        <f t="shared" si="6"/>
        <v>3073092091.3899999</v>
      </c>
      <c r="J58" s="12">
        <f t="shared" si="6"/>
        <v>494691527.07999998</v>
      </c>
    </row>
    <row r="59" spans="2:10" x14ac:dyDescent="0.2">
      <c r="B59" s="1"/>
      <c r="C59" s="2" t="s">
        <v>54</v>
      </c>
      <c r="D59" s="6">
        <v>6100</v>
      </c>
      <c r="E59" s="13">
        <f>fuente1!D45</f>
        <v>631718172</v>
      </c>
      <c r="F59" s="13">
        <f>fuente1!E45</f>
        <v>2691063405.75</v>
      </c>
      <c r="G59" s="13">
        <f>fuente1!F45</f>
        <v>3322781577.75</v>
      </c>
      <c r="H59" s="13">
        <f>fuente1!G45</f>
        <v>2887070127.5700002</v>
      </c>
      <c r="I59" s="13">
        <f>fuente1!H45</f>
        <v>2856176118.27</v>
      </c>
      <c r="J59" s="13">
        <f>fuente1!I45</f>
        <v>435711450.18000001</v>
      </c>
    </row>
    <row r="60" spans="2:10" x14ac:dyDescent="0.2">
      <c r="B60" s="1"/>
      <c r="C60" s="2" t="s">
        <v>55</v>
      </c>
      <c r="D60" s="6">
        <v>6200</v>
      </c>
      <c r="E60" s="13">
        <f>fuente1!D46</f>
        <v>12101415</v>
      </c>
      <c r="F60" s="13">
        <f>fuente1!E46</f>
        <v>263794635.02000001</v>
      </c>
      <c r="G60" s="13">
        <f>fuente1!F46</f>
        <v>275896050.01999998</v>
      </c>
      <c r="H60" s="13">
        <f>fuente1!G46</f>
        <v>216915973.12</v>
      </c>
      <c r="I60" s="13">
        <f>fuente1!H46</f>
        <v>216915973.12</v>
      </c>
      <c r="J60" s="13">
        <f>fuente1!I46</f>
        <v>58980076.899999999</v>
      </c>
    </row>
    <row r="61" spans="2:10" x14ac:dyDescent="0.2">
      <c r="B61" s="1"/>
      <c r="C61" s="2" t="s">
        <v>56</v>
      </c>
      <c r="D61" s="6">
        <v>6300</v>
      </c>
      <c r="E61" s="13">
        <f>fuente1!D47</f>
        <v>0</v>
      </c>
      <c r="F61" s="13">
        <f>fuente1!E47</f>
        <v>0</v>
      </c>
      <c r="G61" s="13">
        <f>fuente1!F47</f>
        <v>0</v>
      </c>
      <c r="H61" s="13">
        <f>fuente1!G47</f>
        <v>0</v>
      </c>
      <c r="I61" s="13">
        <f>fuente1!H47</f>
        <v>0</v>
      </c>
      <c r="J61" s="13">
        <f>fuente1!I47</f>
        <v>0</v>
      </c>
    </row>
    <row r="62" spans="2:10" x14ac:dyDescent="0.2">
      <c r="B62" s="40" t="s">
        <v>211</v>
      </c>
      <c r="C62" s="41"/>
      <c r="D62" s="6">
        <f t="shared" ref="D62" si="7">SUM(D63:D69)</f>
        <v>52000</v>
      </c>
      <c r="E62" s="12">
        <f t="shared" ref="E62:J62" si="8">SUM(E63:E69)</f>
        <v>116434923</v>
      </c>
      <c r="F62" s="12">
        <f t="shared" si="8"/>
        <v>398447759.50999999</v>
      </c>
      <c r="G62" s="12">
        <f t="shared" si="8"/>
        <v>514882682.50999999</v>
      </c>
      <c r="H62" s="12">
        <f t="shared" si="8"/>
        <v>0</v>
      </c>
      <c r="I62" s="12">
        <f t="shared" si="8"/>
        <v>0</v>
      </c>
      <c r="J62" s="12">
        <f t="shared" si="8"/>
        <v>514882682.50999999</v>
      </c>
    </row>
    <row r="63" spans="2:10" x14ac:dyDescent="0.2">
      <c r="B63" s="1"/>
      <c r="C63" s="2" t="s">
        <v>57</v>
      </c>
      <c r="D63" s="6">
        <v>7100</v>
      </c>
      <c r="E63" s="13">
        <f>fuente1!D48</f>
        <v>0</v>
      </c>
      <c r="F63" s="13">
        <f>fuente1!E48</f>
        <v>0</v>
      </c>
      <c r="G63" s="13">
        <f>fuente1!F48</f>
        <v>0</v>
      </c>
      <c r="H63" s="13">
        <f>fuente1!G48</f>
        <v>0</v>
      </c>
      <c r="I63" s="13">
        <f>fuente1!H48</f>
        <v>0</v>
      </c>
      <c r="J63" s="13">
        <f>fuente1!I48</f>
        <v>0</v>
      </c>
    </row>
    <row r="64" spans="2:10" x14ac:dyDescent="0.2">
      <c r="B64" s="1"/>
      <c r="C64" s="2" t="s">
        <v>58</v>
      </c>
      <c r="D64" s="6">
        <v>7200</v>
      </c>
      <c r="E64" s="13">
        <f>fuente1!D49</f>
        <v>0</v>
      </c>
      <c r="F64" s="13">
        <f>fuente1!E49</f>
        <v>0</v>
      </c>
      <c r="G64" s="13">
        <f>fuente1!F49</f>
        <v>0</v>
      </c>
      <c r="H64" s="13">
        <f>fuente1!G49</f>
        <v>0</v>
      </c>
      <c r="I64" s="13">
        <f>fuente1!H49</f>
        <v>0</v>
      </c>
      <c r="J64" s="13">
        <f>fuente1!I49</f>
        <v>0</v>
      </c>
    </row>
    <row r="65" spans="2:10" x14ac:dyDescent="0.2">
      <c r="B65" s="1"/>
      <c r="C65" s="2" t="s">
        <v>59</v>
      </c>
      <c r="D65" s="6">
        <v>7300</v>
      </c>
      <c r="E65" s="13">
        <f>fuente1!D50</f>
        <v>0</v>
      </c>
      <c r="F65" s="13">
        <f>fuente1!E50</f>
        <v>0</v>
      </c>
      <c r="G65" s="13">
        <f>fuente1!F50</f>
        <v>0</v>
      </c>
      <c r="H65" s="13">
        <f>fuente1!G50</f>
        <v>0</v>
      </c>
      <c r="I65" s="13">
        <f>fuente1!H50</f>
        <v>0</v>
      </c>
      <c r="J65" s="13">
        <f>fuente1!I50</f>
        <v>0</v>
      </c>
    </row>
    <row r="66" spans="2:10" x14ac:dyDescent="0.2">
      <c r="B66" s="1"/>
      <c r="C66" s="2" t="s">
        <v>60</v>
      </c>
      <c r="D66" s="6">
        <v>7400</v>
      </c>
      <c r="E66" s="13">
        <f>fuente1!D51</f>
        <v>0</v>
      </c>
      <c r="F66" s="13">
        <f>fuente1!E51</f>
        <v>0</v>
      </c>
      <c r="G66" s="13">
        <f>fuente1!F51</f>
        <v>0</v>
      </c>
      <c r="H66" s="13">
        <f>fuente1!G51</f>
        <v>0</v>
      </c>
      <c r="I66" s="13">
        <f>fuente1!H51</f>
        <v>0</v>
      </c>
      <c r="J66" s="13">
        <f>fuente1!I51</f>
        <v>0</v>
      </c>
    </row>
    <row r="67" spans="2:10" x14ac:dyDescent="0.2">
      <c r="B67" s="1"/>
      <c r="C67" s="2" t="s">
        <v>61</v>
      </c>
      <c r="D67" s="6">
        <v>7500</v>
      </c>
      <c r="E67" s="13">
        <f>fuente1!D52</f>
        <v>0</v>
      </c>
      <c r="F67" s="13">
        <f>fuente1!E52</f>
        <v>0</v>
      </c>
      <c r="G67" s="13">
        <f>fuente1!F52</f>
        <v>0</v>
      </c>
      <c r="H67" s="13">
        <f>fuente1!G52</f>
        <v>0</v>
      </c>
      <c r="I67" s="13">
        <f>fuente1!H52</f>
        <v>0</v>
      </c>
      <c r="J67" s="13">
        <f>fuente1!I52</f>
        <v>0</v>
      </c>
    </row>
    <row r="68" spans="2:10" x14ac:dyDescent="0.2">
      <c r="B68" s="1"/>
      <c r="C68" s="2" t="s">
        <v>62</v>
      </c>
      <c r="D68" s="6">
        <v>7600</v>
      </c>
      <c r="E68" s="13">
        <f>fuente1!D53</f>
        <v>0</v>
      </c>
      <c r="F68" s="13">
        <f>fuente1!E53</f>
        <v>0</v>
      </c>
      <c r="G68" s="13">
        <f>fuente1!F53</f>
        <v>0</v>
      </c>
      <c r="H68" s="13">
        <f>fuente1!G53</f>
        <v>0</v>
      </c>
      <c r="I68" s="13">
        <f>fuente1!H53</f>
        <v>0</v>
      </c>
      <c r="J68" s="13">
        <f>fuente1!I53</f>
        <v>0</v>
      </c>
    </row>
    <row r="69" spans="2:10" x14ac:dyDescent="0.2">
      <c r="B69" s="1"/>
      <c r="C69" s="2" t="s">
        <v>63</v>
      </c>
      <c r="D69" s="6">
        <v>7900</v>
      </c>
      <c r="E69" s="13">
        <f>fuente1!D54</f>
        <v>116434923</v>
      </c>
      <c r="F69" s="13">
        <f>fuente1!E54</f>
        <v>398447759.50999999</v>
      </c>
      <c r="G69" s="13">
        <f>fuente1!F54</f>
        <v>514882682.50999999</v>
      </c>
      <c r="H69" s="13">
        <f>fuente1!G54</f>
        <v>0</v>
      </c>
      <c r="I69" s="13">
        <f>fuente1!H54</f>
        <v>0</v>
      </c>
      <c r="J69" s="13">
        <f>fuente1!I54</f>
        <v>514882682.50999999</v>
      </c>
    </row>
    <row r="70" spans="2:10" x14ac:dyDescent="0.2">
      <c r="B70" s="40" t="s">
        <v>212</v>
      </c>
      <c r="C70" s="41"/>
      <c r="D70" s="6">
        <f t="shared" ref="D70:J70" si="9">SUM(D71:D73)</f>
        <v>24900</v>
      </c>
      <c r="E70" s="12">
        <f t="shared" si="9"/>
        <v>7832704870</v>
      </c>
      <c r="F70" s="12">
        <f t="shared" si="9"/>
        <v>-579837977.17999995</v>
      </c>
      <c r="G70" s="12">
        <f t="shared" si="9"/>
        <v>7252866892.8199997</v>
      </c>
      <c r="H70" s="12">
        <f t="shared" si="9"/>
        <v>7251350589.8199997</v>
      </c>
      <c r="I70" s="12">
        <f t="shared" si="9"/>
        <v>7251350589.8199997</v>
      </c>
      <c r="J70" s="12">
        <f t="shared" si="9"/>
        <v>1516303</v>
      </c>
    </row>
    <row r="71" spans="2:10" x14ac:dyDescent="0.2">
      <c r="B71" s="1"/>
      <c r="C71" s="2" t="s">
        <v>64</v>
      </c>
      <c r="D71" s="6">
        <v>8100</v>
      </c>
      <c r="E71" s="13">
        <f>fuente1!D55</f>
        <v>6819210437</v>
      </c>
      <c r="F71" s="13">
        <f>fuente1!E55</f>
        <v>115497859</v>
      </c>
      <c r="G71" s="13">
        <f>fuente1!F55</f>
        <v>6934708296</v>
      </c>
      <c r="H71" s="13">
        <f>fuente1!G55</f>
        <v>6933191993</v>
      </c>
      <c r="I71" s="13">
        <f>fuente1!H55</f>
        <v>6933191993</v>
      </c>
      <c r="J71" s="13">
        <f>fuente1!I55</f>
        <v>1516303</v>
      </c>
    </row>
    <row r="72" spans="2:10" x14ac:dyDescent="0.2">
      <c r="B72" s="1"/>
      <c r="C72" s="2" t="s">
        <v>65</v>
      </c>
      <c r="D72" s="6">
        <v>8300</v>
      </c>
      <c r="E72" s="13">
        <f>fuente1!D56</f>
        <v>0</v>
      </c>
      <c r="F72" s="13">
        <f>fuente1!E56</f>
        <v>0</v>
      </c>
      <c r="G72" s="13">
        <f>fuente1!F56</f>
        <v>0</v>
      </c>
      <c r="H72" s="13">
        <f>fuente1!G56</f>
        <v>0</v>
      </c>
      <c r="I72" s="13">
        <f>fuente1!H56</f>
        <v>0</v>
      </c>
      <c r="J72" s="13">
        <f>fuente1!I56</f>
        <v>0</v>
      </c>
    </row>
    <row r="73" spans="2:10" x14ac:dyDescent="0.2">
      <c r="B73" s="1"/>
      <c r="C73" s="2" t="s">
        <v>66</v>
      </c>
      <c r="D73" s="6">
        <v>8500</v>
      </c>
      <c r="E73" s="13">
        <f>fuente1!D57</f>
        <v>1013494433</v>
      </c>
      <c r="F73" s="13">
        <f>fuente1!E57</f>
        <v>-695335836.17999995</v>
      </c>
      <c r="G73" s="13">
        <f>fuente1!F57</f>
        <v>318158596.81999999</v>
      </c>
      <c r="H73" s="13">
        <f>fuente1!G57</f>
        <v>318158596.81999999</v>
      </c>
      <c r="I73" s="13">
        <f>fuente1!H57</f>
        <v>318158596.81999999</v>
      </c>
      <c r="J73" s="13">
        <f>fuente1!I57</f>
        <v>0</v>
      </c>
    </row>
    <row r="74" spans="2:10" x14ac:dyDescent="0.2">
      <c r="B74" s="40" t="s">
        <v>213</v>
      </c>
      <c r="C74" s="41"/>
      <c r="D74" s="6">
        <f t="shared" ref="D74:J74" si="10">SUM(D75:D81)</f>
        <v>66000</v>
      </c>
      <c r="E74" s="12">
        <f t="shared" si="10"/>
        <v>734096141</v>
      </c>
      <c r="F74" s="12">
        <f t="shared" si="10"/>
        <v>-505448469.37</v>
      </c>
      <c r="G74" s="12">
        <f t="shared" si="10"/>
        <v>228647671.63</v>
      </c>
      <c r="H74" s="12">
        <f t="shared" si="10"/>
        <v>228647671.63</v>
      </c>
      <c r="I74" s="12">
        <f t="shared" si="10"/>
        <v>227565940.78999999</v>
      </c>
      <c r="J74" s="12">
        <f t="shared" si="10"/>
        <v>0</v>
      </c>
    </row>
    <row r="75" spans="2:10" x14ac:dyDescent="0.2">
      <c r="B75" s="1"/>
      <c r="C75" s="2" t="s">
        <v>67</v>
      </c>
      <c r="D75" s="6">
        <v>9100</v>
      </c>
      <c r="E75" s="13">
        <f>fuente1!D58</f>
        <v>0</v>
      </c>
      <c r="F75" s="13">
        <f>fuente1!E58</f>
        <v>0</v>
      </c>
      <c r="G75" s="13">
        <f>fuente1!F58</f>
        <v>0</v>
      </c>
      <c r="H75" s="13">
        <f>fuente1!G58</f>
        <v>0</v>
      </c>
      <c r="I75" s="13">
        <f>fuente1!H58</f>
        <v>0</v>
      </c>
      <c r="J75" s="13">
        <f>fuente1!I58</f>
        <v>0</v>
      </c>
    </row>
    <row r="76" spans="2:10" x14ac:dyDescent="0.2">
      <c r="B76" s="1"/>
      <c r="C76" s="2" t="s">
        <v>68</v>
      </c>
      <c r="D76" s="6">
        <v>9200</v>
      </c>
      <c r="E76" s="13">
        <f>fuente1!D59</f>
        <v>342740475</v>
      </c>
      <c r="F76" s="13">
        <f>fuente1!E59</f>
        <v>-129373952.94</v>
      </c>
      <c r="G76" s="13">
        <f>fuente1!F59</f>
        <v>213366522.06</v>
      </c>
      <c r="H76" s="13">
        <f>fuente1!G59</f>
        <v>213366522.06</v>
      </c>
      <c r="I76" s="13">
        <f>fuente1!H59</f>
        <v>213366522.06</v>
      </c>
      <c r="J76" s="13">
        <f>fuente1!I59</f>
        <v>0</v>
      </c>
    </row>
    <row r="77" spans="2:10" x14ac:dyDescent="0.2">
      <c r="B77" s="1"/>
      <c r="C77" s="2" t="s">
        <v>69</v>
      </c>
      <c r="D77" s="6">
        <v>9300</v>
      </c>
      <c r="E77" s="13">
        <f>fuente1!D60</f>
        <v>149829715</v>
      </c>
      <c r="F77" s="13">
        <f>fuente1!E60</f>
        <v>-149825337.74000001</v>
      </c>
      <c r="G77" s="13">
        <f>fuente1!F60</f>
        <v>4377.26</v>
      </c>
      <c r="H77" s="13">
        <f>fuente1!G60</f>
        <v>4377.26</v>
      </c>
      <c r="I77" s="13">
        <f>fuente1!H60</f>
        <v>4377.26</v>
      </c>
      <c r="J77" s="13">
        <f>fuente1!I60</f>
        <v>0</v>
      </c>
    </row>
    <row r="78" spans="2:10" x14ac:dyDescent="0.2">
      <c r="B78" s="1"/>
      <c r="C78" s="2" t="s">
        <v>70</v>
      </c>
      <c r="D78" s="6">
        <v>9400</v>
      </c>
      <c r="E78" s="13">
        <f>fuente1!D61</f>
        <v>0</v>
      </c>
      <c r="F78" s="13">
        <f>fuente1!E61</f>
        <v>15276772.310000001</v>
      </c>
      <c r="G78" s="13">
        <f>fuente1!F61</f>
        <v>15276772.310000001</v>
      </c>
      <c r="H78" s="13">
        <f>fuente1!G61</f>
        <v>15276772.310000001</v>
      </c>
      <c r="I78" s="13">
        <f>fuente1!H61</f>
        <v>14195041.470000001</v>
      </c>
      <c r="J78" s="13">
        <f>fuente1!I61</f>
        <v>0</v>
      </c>
    </row>
    <row r="79" spans="2:10" x14ac:dyDescent="0.2">
      <c r="B79" s="1"/>
      <c r="C79" s="2" t="s">
        <v>71</v>
      </c>
      <c r="D79" s="6">
        <v>9500</v>
      </c>
      <c r="E79" s="13">
        <f>fuente1!D62</f>
        <v>0</v>
      </c>
      <c r="F79" s="13">
        <f>fuente1!E62</f>
        <v>0</v>
      </c>
      <c r="G79" s="13">
        <f>fuente1!F62</f>
        <v>0</v>
      </c>
      <c r="H79" s="13">
        <f>fuente1!G62</f>
        <v>0</v>
      </c>
      <c r="I79" s="13">
        <f>fuente1!H62</f>
        <v>0</v>
      </c>
      <c r="J79" s="13">
        <f>fuente1!I62</f>
        <v>0</v>
      </c>
    </row>
    <row r="80" spans="2:10" x14ac:dyDescent="0.2">
      <c r="B80" s="1"/>
      <c r="C80" s="37" t="s">
        <v>72</v>
      </c>
      <c r="D80" s="6">
        <v>9600</v>
      </c>
      <c r="E80" s="13">
        <f>fuente1!D63</f>
        <v>0</v>
      </c>
      <c r="F80" s="13">
        <f>fuente1!E63</f>
        <v>0</v>
      </c>
      <c r="G80" s="13">
        <f>fuente1!F63</f>
        <v>0</v>
      </c>
      <c r="H80" s="13">
        <f>fuente1!G63</f>
        <v>0</v>
      </c>
      <c r="I80" s="13">
        <f>fuente1!H63</f>
        <v>0</v>
      </c>
      <c r="J80" s="13">
        <f>fuente1!I63</f>
        <v>0</v>
      </c>
    </row>
    <row r="81" spans="2:11" ht="13.5" thickBot="1" x14ac:dyDescent="0.25">
      <c r="B81" s="3"/>
      <c r="C81" s="5" t="s">
        <v>73</v>
      </c>
      <c r="D81" s="7">
        <v>9900</v>
      </c>
      <c r="E81" s="38">
        <f>fuente1!D64</f>
        <v>241525951</v>
      </c>
      <c r="F81" s="38">
        <f>fuente1!E64</f>
        <v>-241525951</v>
      </c>
      <c r="G81" s="38">
        <f>fuente1!F64</f>
        <v>0</v>
      </c>
      <c r="H81" s="38">
        <f>fuente1!G64</f>
        <v>0</v>
      </c>
      <c r="I81" s="38">
        <f>fuente1!H64</f>
        <v>0</v>
      </c>
      <c r="J81" s="38">
        <f>fuente1!I64</f>
        <v>0</v>
      </c>
    </row>
    <row r="82" spans="2:11" x14ac:dyDescent="0.2">
      <c r="B82" s="26"/>
      <c r="C82" s="27"/>
      <c r="D82" s="26"/>
      <c r="E82" s="27"/>
      <c r="F82" s="26"/>
      <c r="G82" s="27"/>
      <c r="H82" s="27"/>
      <c r="I82" s="27"/>
      <c r="J82" s="27"/>
    </row>
    <row r="83" spans="2:11" ht="13.5" thickBot="1" x14ac:dyDescent="0.25">
      <c r="B83" s="26"/>
      <c r="C83" s="27"/>
      <c r="D83" s="26"/>
      <c r="E83" s="27"/>
      <c r="F83" s="26"/>
      <c r="G83" s="27"/>
      <c r="H83" s="27"/>
      <c r="I83" s="27"/>
      <c r="J83" s="27"/>
    </row>
    <row r="84" spans="2:11" ht="18.75" x14ac:dyDescent="0.3">
      <c r="B84" s="53" t="s">
        <v>167</v>
      </c>
      <c r="C84" s="54"/>
      <c r="D84" s="54"/>
      <c r="E84" s="54"/>
      <c r="F84" s="54"/>
      <c r="G84" s="54"/>
      <c r="H84" s="54"/>
      <c r="I84" s="54"/>
      <c r="J84" s="55"/>
    </row>
    <row r="85" spans="2:11" ht="15.75" x14ac:dyDescent="0.2">
      <c r="B85" s="56" t="s">
        <v>5</v>
      </c>
      <c r="C85" s="57"/>
      <c r="D85" s="57"/>
      <c r="E85" s="57"/>
      <c r="F85" s="57"/>
      <c r="G85" s="57"/>
      <c r="H85" s="57"/>
      <c r="I85" s="57"/>
      <c r="J85" s="58"/>
    </row>
    <row r="86" spans="2:11" ht="15.75" x14ac:dyDescent="0.2">
      <c r="B86" s="56" t="s">
        <v>6</v>
      </c>
      <c r="C86" s="57"/>
      <c r="D86" s="57"/>
      <c r="E86" s="57"/>
      <c r="F86" s="57"/>
      <c r="G86" s="57"/>
      <c r="H86" s="57"/>
      <c r="I86" s="57"/>
      <c r="J86" s="58"/>
    </row>
    <row r="87" spans="2:11" x14ac:dyDescent="0.2">
      <c r="B87" s="59" t="s">
        <v>217</v>
      </c>
      <c r="C87" s="60"/>
      <c r="D87" s="60"/>
      <c r="E87" s="60"/>
      <c r="F87" s="60"/>
      <c r="G87" s="60"/>
      <c r="H87" s="60"/>
      <c r="I87" s="60"/>
      <c r="J87" s="61"/>
    </row>
    <row r="88" spans="2:11" ht="13.5" thickBot="1" x14ac:dyDescent="0.25">
      <c r="B88" s="46" t="s">
        <v>0</v>
      </c>
      <c r="C88" s="62"/>
      <c r="D88" s="62"/>
      <c r="E88" s="62"/>
      <c r="F88" s="62"/>
      <c r="G88" s="62"/>
      <c r="H88" s="62"/>
      <c r="I88" s="62"/>
      <c r="J88" s="47"/>
    </row>
    <row r="89" spans="2:11" ht="13.5" thickBot="1" x14ac:dyDescent="0.25">
      <c r="B89" s="44" t="s">
        <v>1</v>
      </c>
      <c r="C89" s="45"/>
      <c r="D89" s="22"/>
      <c r="E89" s="48" t="s">
        <v>7</v>
      </c>
      <c r="F89" s="49"/>
      <c r="G89" s="49"/>
      <c r="H89" s="49"/>
      <c r="I89" s="50"/>
      <c r="J89" s="51" t="s">
        <v>8</v>
      </c>
    </row>
    <row r="90" spans="2:11" ht="24.75" thickBot="1" x14ac:dyDescent="0.25">
      <c r="B90" s="46"/>
      <c r="C90" s="47"/>
      <c r="D90" s="35" t="s">
        <v>74</v>
      </c>
      <c r="E90" s="23" t="s">
        <v>2</v>
      </c>
      <c r="F90" s="23" t="s">
        <v>9</v>
      </c>
      <c r="G90" s="35" t="s">
        <v>10</v>
      </c>
      <c r="H90" s="35" t="s">
        <v>3</v>
      </c>
      <c r="I90" s="35" t="s">
        <v>4</v>
      </c>
      <c r="J90" s="52"/>
    </row>
    <row r="91" spans="2:11" x14ac:dyDescent="0.2">
      <c r="B91" s="42" t="s">
        <v>214</v>
      </c>
      <c r="C91" s="43"/>
      <c r="D91" s="21">
        <f t="shared" ref="D91" si="11">D92+D100+D110+D120+D130+D140+D144+D152+D156</f>
        <v>315300</v>
      </c>
      <c r="E91" s="14">
        <f>E92+E100+E110+E120+E130+E140+E144+E152+E156</f>
        <v>39242155968</v>
      </c>
      <c r="F91" s="14">
        <f>F92+F100+F110+F120+F130+F140+F144+F152+F156</f>
        <v>7266970597.5999994</v>
      </c>
      <c r="G91" s="14">
        <f>G92+G100+G110+G120+G130+G140+G144+G152+G156</f>
        <v>46509126565.600014</v>
      </c>
      <c r="H91" s="14">
        <f>H92+H100+H110+H120+H130+H140+H144+H152+H156</f>
        <v>46044700567.549995</v>
      </c>
      <c r="I91" s="14">
        <f>I92+I100+I110+I120+I130+I140+I144+I152+I156</f>
        <v>44983607546.499992</v>
      </c>
      <c r="J91" s="14">
        <f>G91-H91</f>
        <v>464425998.05001831</v>
      </c>
      <c r="K91" s="15"/>
    </row>
    <row r="92" spans="2:11" x14ac:dyDescent="0.2">
      <c r="B92" s="40" t="s">
        <v>215</v>
      </c>
      <c r="C92" s="41"/>
      <c r="D92" s="6">
        <f t="shared" ref="D92:J92" si="12">SUM(D93:D99)</f>
        <v>9800</v>
      </c>
      <c r="E92" s="12">
        <f t="shared" si="12"/>
        <v>17306970119</v>
      </c>
      <c r="F92" s="12">
        <f t="shared" si="12"/>
        <v>5176444295.0199995</v>
      </c>
      <c r="G92" s="12">
        <f t="shared" si="12"/>
        <v>22483414414.02</v>
      </c>
      <c r="H92" s="12">
        <f t="shared" si="12"/>
        <v>22483897031.77</v>
      </c>
      <c r="I92" s="12">
        <f t="shared" si="12"/>
        <v>21477741401.360001</v>
      </c>
      <c r="J92" s="12">
        <f t="shared" si="12"/>
        <v>-482617.74999999977</v>
      </c>
      <c r="K92" s="15"/>
    </row>
    <row r="93" spans="2:11" x14ac:dyDescent="0.2">
      <c r="B93" s="1"/>
      <c r="C93" s="2" t="s">
        <v>11</v>
      </c>
      <c r="D93" s="6">
        <v>1100</v>
      </c>
      <c r="E93" s="13">
        <f>fuente1!D65</f>
        <v>7632794856</v>
      </c>
      <c r="F93" s="13">
        <f>fuente1!E65</f>
        <v>2496667497.3099999</v>
      </c>
      <c r="G93" s="13">
        <f>fuente1!F65</f>
        <v>10129462353.309999</v>
      </c>
      <c r="H93" s="13">
        <f>fuente1!G65</f>
        <v>10129462353.309999</v>
      </c>
      <c r="I93" s="13">
        <f>fuente1!H65</f>
        <v>9598271556.2900009</v>
      </c>
      <c r="J93" s="13">
        <f>fuente1!I65</f>
        <v>0</v>
      </c>
      <c r="K93" s="15"/>
    </row>
    <row r="94" spans="2:11" x14ac:dyDescent="0.2">
      <c r="B94" s="1"/>
      <c r="C94" s="2" t="s">
        <v>12</v>
      </c>
      <c r="D94" s="6">
        <v>1200</v>
      </c>
      <c r="E94" s="13">
        <f>fuente1!D66</f>
        <v>8453088</v>
      </c>
      <c r="F94" s="13">
        <f>fuente1!E66</f>
        <v>-8127159.8600000003</v>
      </c>
      <c r="G94" s="13">
        <f>fuente1!F66</f>
        <v>325928.14</v>
      </c>
      <c r="H94" s="13">
        <f>fuente1!G66</f>
        <v>325928.14</v>
      </c>
      <c r="I94" s="13">
        <f>fuente1!H66</f>
        <v>325928.14</v>
      </c>
      <c r="J94" s="13">
        <f>fuente1!I66</f>
        <v>0</v>
      </c>
      <c r="K94" s="15"/>
    </row>
    <row r="95" spans="2:11" x14ac:dyDescent="0.2">
      <c r="B95" s="1"/>
      <c r="C95" s="2" t="s">
        <v>13</v>
      </c>
      <c r="D95" s="6">
        <v>1300</v>
      </c>
      <c r="E95" s="13">
        <f>fuente1!D67</f>
        <v>2759165110</v>
      </c>
      <c r="F95" s="13">
        <f>fuente1!E67</f>
        <v>855214328.63999999</v>
      </c>
      <c r="G95" s="13">
        <f>fuente1!F67</f>
        <v>3614379438.6399999</v>
      </c>
      <c r="H95" s="13">
        <f>fuente1!G67</f>
        <v>3615700209.1500001</v>
      </c>
      <c r="I95" s="13">
        <f>fuente1!H67</f>
        <v>3440922363.6700001</v>
      </c>
      <c r="J95" s="13">
        <f>fuente1!I67</f>
        <v>-1320770.51</v>
      </c>
      <c r="K95" s="15"/>
    </row>
    <row r="96" spans="2:11" x14ac:dyDescent="0.2">
      <c r="B96" s="1"/>
      <c r="C96" s="2" t="s">
        <v>14</v>
      </c>
      <c r="D96" s="6">
        <v>1400</v>
      </c>
      <c r="E96" s="13">
        <f>fuente1!D68</f>
        <v>1564676640</v>
      </c>
      <c r="F96" s="13">
        <f>fuente1!E68</f>
        <v>257542909.63999999</v>
      </c>
      <c r="G96" s="13">
        <f>fuente1!F68</f>
        <v>1822219549.6400001</v>
      </c>
      <c r="H96" s="13">
        <f>fuente1!G68</f>
        <v>1822930594.97</v>
      </c>
      <c r="I96" s="13">
        <f>fuente1!H68</f>
        <v>1820646242.8900001</v>
      </c>
      <c r="J96" s="13">
        <f>fuente1!I68</f>
        <v>-711045.33</v>
      </c>
      <c r="K96" s="15"/>
    </row>
    <row r="97" spans="2:11" x14ac:dyDescent="0.2">
      <c r="B97" s="1"/>
      <c r="C97" s="2" t="s">
        <v>15</v>
      </c>
      <c r="D97" s="6">
        <v>1500</v>
      </c>
      <c r="E97" s="13">
        <f>fuente1!D69</f>
        <v>5313229482</v>
      </c>
      <c r="F97" s="13">
        <f>fuente1!E69</f>
        <v>1548671938.6400001</v>
      </c>
      <c r="G97" s="13">
        <f>fuente1!F69</f>
        <v>6861901420.6400003</v>
      </c>
      <c r="H97" s="13">
        <f>fuente1!G69</f>
        <v>6860352222.5500002</v>
      </c>
      <c r="I97" s="13">
        <f>fuente1!H69</f>
        <v>6562449586.7200003</v>
      </c>
      <c r="J97" s="13">
        <f>fuente1!I69</f>
        <v>1549198.09</v>
      </c>
      <c r="K97" s="15"/>
    </row>
    <row r="98" spans="2:11" x14ac:dyDescent="0.2">
      <c r="B98" s="1"/>
      <c r="C98" s="2" t="s">
        <v>16</v>
      </c>
      <c r="D98" s="6">
        <v>1600</v>
      </c>
      <c r="E98" s="13">
        <f>fuente1!D70</f>
        <v>0</v>
      </c>
      <c r="F98" s="13">
        <f>fuente1!E70</f>
        <v>0</v>
      </c>
      <c r="G98" s="13">
        <f>fuente1!F70</f>
        <v>0</v>
      </c>
      <c r="H98" s="13">
        <f>fuente1!G70</f>
        <v>0</v>
      </c>
      <c r="I98" s="13">
        <f>fuente1!H70</f>
        <v>0</v>
      </c>
      <c r="J98" s="13">
        <f>fuente1!I70</f>
        <v>0</v>
      </c>
      <c r="K98" s="15"/>
    </row>
    <row r="99" spans="2:11" x14ac:dyDescent="0.2">
      <c r="B99" s="1"/>
      <c r="C99" s="2" t="s">
        <v>17</v>
      </c>
      <c r="D99" s="6">
        <v>1700</v>
      </c>
      <c r="E99" s="13">
        <f>fuente1!D71</f>
        <v>28650943</v>
      </c>
      <c r="F99" s="13">
        <f>fuente1!E71</f>
        <v>26474780.649999999</v>
      </c>
      <c r="G99" s="13">
        <f>fuente1!F71</f>
        <v>55125723.649999999</v>
      </c>
      <c r="H99" s="13">
        <f>fuente1!G71</f>
        <v>55125723.649999999</v>
      </c>
      <c r="I99" s="13">
        <f>fuente1!H71</f>
        <v>55125723.649999999</v>
      </c>
      <c r="J99" s="13">
        <f>fuente1!I71</f>
        <v>0</v>
      </c>
      <c r="K99" s="15"/>
    </row>
    <row r="100" spans="2:11" x14ac:dyDescent="0.2">
      <c r="B100" s="40" t="s">
        <v>206</v>
      </c>
      <c r="C100" s="41"/>
      <c r="D100" s="6">
        <f t="shared" ref="D100:J100" si="13">SUM(D101:D109)</f>
        <v>22500</v>
      </c>
      <c r="E100" s="12">
        <f t="shared" si="13"/>
        <v>172896550</v>
      </c>
      <c r="F100" s="12">
        <f t="shared" si="13"/>
        <v>110073786.55999999</v>
      </c>
      <c r="G100" s="12">
        <f t="shared" si="13"/>
        <v>282970336.56</v>
      </c>
      <c r="H100" s="12">
        <f t="shared" si="13"/>
        <v>272829962.74000001</v>
      </c>
      <c r="I100" s="12">
        <f t="shared" si="13"/>
        <v>272249693.75</v>
      </c>
      <c r="J100" s="12">
        <f t="shared" si="13"/>
        <v>10140373.82</v>
      </c>
      <c r="K100" s="15"/>
    </row>
    <row r="101" spans="2:11" x14ac:dyDescent="0.2">
      <c r="B101" s="1"/>
      <c r="C101" s="2" t="s">
        <v>18</v>
      </c>
      <c r="D101" s="6">
        <v>2100</v>
      </c>
      <c r="E101" s="13">
        <f>fuente1!D72</f>
        <v>94362266</v>
      </c>
      <c r="F101" s="13">
        <f>fuente1!E72</f>
        <v>59971240.009999998</v>
      </c>
      <c r="G101" s="13">
        <f>fuente1!F72</f>
        <v>154333506.00999999</v>
      </c>
      <c r="H101" s="13">
        <f>fuente1!G72</f>
        <v>153435449.87</v>
      </c>
      <c r="I101" s="13">
        <f>fuente1!H72</f>
        <v>153435449.87</v>
      </c>
      <c r="J101" s="13">
        <f>fuente1!I72</f>
        <v>898056.14</v>
      </c>
      <c r="K101" s="15"/>
    </row>
    <row r="102" spans="2:11" x14ac:dyDescent="0.2">
      <c r="B102" s="1"/>
      <c r="C102" s="2" t="s">
        <v>19</v>
      </c>
      <c r="D102" s="6">
        <v>2200</v>
      </c>
      <c r="E102" s="13">
        <f>fuente1!D73</f>
        <v>48108130</v>
      </c>
      <c r="F102" s="13">
        <f>fuente1!E73</f>
        <v>11773397.189999999</v>
      </c>
      <c r="G102" s="13">
        <f>fuente1!F73</f>
        <v>59881527.189999998</v>
      </c>
      <c r="H102" s="13">
        <f>fuente1!G73</f>
        <v>59555922.299999997</v>
      </c>
      <c r="I102" s="13">
        <f>fuente1!H73</f>
        <v>59555922.299999997</v>
      </c>
      <c r="J102" s="13">
        <f>fuente1!I73</f>
        <v>325604.89</v>
      </c>
      <c r="K102" s="15"/>
    </row>
    <row r="103" spans="2:11" x14ac:dyDescent="0.2">
      <c r="B103" s="1"/>
      <c r="C103" s="2" t="s">
        <v>20</v>
      </c>
      <c r="D103" s="6">
        <v>2300</v>
      </c>
      <c r="E103" s="13">
        <f>fuente1!D74</f>
        <v>0</v>
      </c>
      <c r="F103" s="13">
        <f>fuente1!E74</f>
        <v>622688.99</v>
      </c>
      <c r="G103" s="13">
        <f>fuente1!F74</f>
        <v>622688.99</v>
      </c>
      <c r="H103" s="13">
        <f>fuente1!G74</f>
        <v>622688.99</v>
      </c>
      <c r="I103" s="13">
        <f>fuente1!H74</f>
        <v>42720</v>
      </c>
      <c r="J103" s="13">
        <f>fuente1!I74</f>
        <v>0</v>
      </c>
      <c r="K103" s="15"/>
    </row>
    <row r="104" spans="2:11" x14ac:dyDescent="0.2">
      <c r="B104" s="1"/>
      <c r="C104" s="2" t="s">
        <v>21</v>
      </c>
      <c r="D104" s="6">
        <v>2400</v>
      </c>
      <c r="E104" s="13">
        <f>fuente1!D75</f>
        <v>14133917</v>
      </c>
      <c r="F104" s="13">
        <f>fuente1!E75</f>
        <v>-154280.84</v>
      </c>
      <c r="G104" s="13">
        <f>fuente1!F75</f>
        <v>13979636.16</v>
      </c>
      <c r="H104" s="13">
        <f>fuente1!G75</f>
        <v>13859861.390000001</v>
      </c>
      <c r="I104" s="13">
        <f>fuente1!H75</f>
        <v>13859861.390000001</v>
      </c>
      <c r="J104" s="13">
        <f>fuente1!I75</f>
        <v>119774.77</v>
      </c>
      <c r="K104" s="15"/>
    </row>
    <row r="105" spans="2:11" x14ac:dyDescent="0.2">
      <c r="B105" s="1"/>
      <c r="C105" s="2" t="s">
        <v>22</v>
      </c>
      <c r="D105" s="6">
        <v>2500</v>
      </c>
      <c r="E105" s="13">
        <f>fuente1!D76</f>
        <v>763806</v>
      </c>
      <c r="F105" s="13">
        <f>fuente1!E76</f>
        <v>4416437.41</v>
      </c>
      <c r="G105" s="13">
        <f>fuente1!F76</f>
        <v>5180243.41</v>
      </c>
      <c r="H105" s="13">
        <f>fuente1!G76</f>
        <v>5145529.45</v>
      </c>
      <c r="I105" s="13">
        <f>fuente1!H76</f>
        <v>5145529.45</v>
      </c>
      <c r="J105" s="13">
        <f>fuente1!I76</f>
        <v>34713.96</v>
      </c>
      <c r="K105" s="15"/>
    </row>
    <row r="106" spans="2:11" x14ac:dyDescent="0.2">
      <c r="B106" s="1"/>
      <c r="C106" s="2" t="s">
        <v>23</v>
      </c>
      <c r="D106" s="6">
        <v>2600</v>
      </c>
      <c r="E106" s="13">
        <f>fuente1!D77</f>
        <v>6530810</v>
      </c>
      <c r="F106" s="13">
        <f>fuente1!E77</f>
        <v>-1749288.51</v>
      </c>
      <c r="G106" s="13">
        <f>fuente1!F77</f>
        <v>4781521.49</v>
      </c>
      <c r="H106" s="13">
        <f>fuente1!G77</f>
        <v>4584127.26</v>
      </c>
      <c r="I106" s="13">
        <f>fuente1!H77</f>
        <v>4583827.26</v>
      </c>
      <c r="J106" s="13">
        <f>fuente1!I77</f>
        <v>197394.23</v>
      </c>
      <c r="K106" s="15"/>
    </row>
    <row r="107" spans="2:11" x14ac:dyDescent="0.2">
      <c r="B107" s="1"/>
      <c r="C107" s="2" t="s">
        <v>24</v>
      </c>
      <c r="D107" s="6">
        <v>2700</v>
      </c>
      <c r="E107" s="13">
        <f>fuente1!D78</f>
        <v>6027236</v>
      </c>
      <c r="F107" s="13">
        <f>fuente1!E78</f>
        <v>16863506.940000001</v>
      </c>
      <c r="G107" s="13">
        <f>fuente1!F78</f>
        <v>22890742.940000001</v>
      </c>
      <c r="H107" s="13">
        <f>fuente1!G78</f>
        <v>14399188.119999999</v>
      </c>
      <c r="I107" s="13">
        <f>fuente1!H78</f>
        <v>14399188.119999999</v>
      </c>
      <c r="J107" s="13">
        <f>fuente1!I78</f>
        <v>8491554.8200000003</v>
      </c>
      <c r="K107" s="15"/>
    </row>
    <row r="108" spans="2:11" x14ac:dyDescent="0.2">
      <c r="B108" s="1"/>
      <c r="C108" s="2" t="s">
        <v>25</v>
      </c>
      <c r="D108" s="6">
        <v>2800</v>
      </c>
      <c r="E108" s="13">
        <f>fuente1!D79</f>
        <v>0</v>
      </c>
      <c r="F108" s="13">
        <f>fuente1!E79</f>
        <v>12083891.949999999</v>
      </c>
      <c r="G108" s="13">
        <f>fuente1!F79</f>
        <v>12083891.949999999</v>
      </c>
      <c r="H108" s="13">
        <f>fuente1!G79</f>
        <v>12083891.6</v>
      </c>
      <c r="I108" s="13">
        <f>fuente1!H79</f>
        <v>12083891.6</v>
      </c>
      <c r="J108" s="13">
        <f>fuente1!I79</f>
        <v>0.35</v>
      </c>
      <c r="K108" s="15"/>
    </row>
    <row r="109" spans="2:11" x14ac:dyDescent="0.2">
      <c r="B109" s="1"/>
      <c r="C109" s="2" t="s">
        <v>26</v>
      </c>
      <c r="D109" s="6">
        <v>2900</v>
      </c>
      <c r="E109" s="13">
        <f>fuente1!D80</f>
        <v>2970385</v>
      </c>
      <c r="F109" s="13">
        <f>fuente1!E80</f>
        <v>6246193.4199999999</v>
      </c>
      <c r="G109" s="13">
        <f>fuente1!F80</f>
        <v>9216578.4199999999</v>
      </c>
      <c r="H109" s="13">
        <f>fuente1!G80</f>
        <v>9143303.7599999998</v>
      </c>
      <c r="I109" s="13">
        <f>fuente1!H80</f>
        <v>9143303.7599999998</v>
      </c>
      <c r="J109" s="13">
        <f>fuente1!I80</f>
        <v>73274.66</v>
      </c>
      <c r="K109" s="15"/>
    </row>
    <row r="110" spans="2:11" x14ac:dyDescent="0.2">
      <c r="B110" s="40" t="s">
        <v>207</v>
      </c>
      <c r="C110" s="41"/>
      <c r="D110" s="6">
        <f t="shared" ref="D110:J110" si="14">SUM(D111:D119)</f>
        <v>31500</v>
      </c>
      <c r="E110" s="12">
        <f t="shared" si="14"/>
        <v>1718188506</v>
      </c>
      <c r="F110" s="12">
        <f t="shared" si="14"/>
        <v>-16921965.639999993</v>
      </c>
      <c r="G110" s="12">
        <f t="shared" si="14"/>
        <v>1701266540.3599999</v>
      </c>
      <c r="H110" s="12">
        <f t="shared" si="14"/>
        <v>1694684702.6399999</v>
      </c>
      <c r="I110" s="12">
        <f t="shared" si="14"/>
        <v>1661033484.5899999</v>
      </c>
      <c r="J110" s="12">
        <f t="shared" si="14"/>
        <v>6581837.7199999988</v>
      </c>
      <c r="K110" s="15"/>
    </row>
    <row r="111" spans="2:11" x14ac:dyDescent="0.2">
      <c r="B111" s="1"/>
      <c r="C111" s="2" t="s">
        <v>27</v>
      </c>
      <c r="D111" s="6">
        <v>3100</v>
      </c>
      <c r="E111" s="13">
        <f>fuente1!D81</f>
        <v>97415672</v>
      </c>
      <c r="F111" s="13">
        <f>fuente1!E81</f>
        <v>-61357552.18</v>
      </c>
      <c r="G111" s="13">
        <f>fuente1!F81</f>
        <v>36058119.82</v>
      </c>
      <c r="H111" s="13">
        <f>fuente1!G81</f>
        <v>35883892.450000003</v>
      </c>
      <c r="I111" s="13">
        <f>fuente1!H81</f>
        <v>35883892.450000003</v>
      </c>
      <c r="J111" s="13">
        <f>fuente1!I81</f>
        <v>174227.37</v>
      </c>
      <c r="K111" s="15"/>
    </row>
    <row r="112" spans="2:11" x14ac:dyDescent="0.2">
      <c r="B112" s="1"/>
      <c r="C112" s="2" t="s">
        <v>28</v>
      </c>
      <c r="D112" s="6">
        <v>3200</v>
      </c>
      <c r="E112" s="13">
        <f>fuente1!D82</f>
        <v>31626501</v>
      </c>
      <c r="F112" s="13">
        <f>fuente1!E82</f>
        <v>1111517.68</v>
      </c>
      <c r="G112" s="13">
        <f>fuente1!F82</f>
        <v>32738018.68</v>
      </c>
      <c r="H112" s="13">
        <f>fuente1!G82</f>
        <v>32673730.789999999</v>
      </c>
      <c r="I112" s="13">
        <f>fuente1!H82</f>
        <v>32673730.789999999</v>
      </c>
      <c r="J112" s="13">
        <f>fuente1!I82</f>
        <v>64287.89</v>
      </c>
      <c r="K112" s="15"/>
    </row>
    <row r="113" spans="2:11" x14ac:dyDescent="0.2">
      <c r="B113" s="1"/>
      <c r="C113" s="2" t="s">
        <v>29</v>
      </c>
      <c r="D113" s="6">
        <v>3300</v>
      </c>
      <c r="E113" s="13">
        <f>fuente1!D83</f>
        <v>17151793</v>
      </c>
      <c r="F113" s="13">
        <f>fuente1!E83</f>
        <v>79506359.010000005</v>
      </c>
      <c r="G113" s="13">
        <f>fuente1!F83</f>
        <v>96658152.010000005</v>
      </c>
      <c r="H113" s="13">
        <f>fuente1!G83</f>
        <v>93407759.959999993</v>
      </c>
      <c r="I113" s="13">
        <f>fuente1!H83</f>
        <v>93169759.959999993</v>
      </c>
      <c r="J113" s="13">
        <f>fuente1!I83</f>
        <v>3250392.05</v>
      </c>
      <c r="K113" s="15"/>
    </row>
    <row r="114" spans="2:11" x14ac:dyDescent="0.2">
      <c r="B114" s="1"/>
      <c r="C114" s="2" t="s">
        <v>30</v>
      </c>
      <c r="D114" s="6">
        <v>3400</v>
      </c>
      <c r="E114" s="13">
        <f>fuente1!D84</f>
        <v>8463385</v>
      </c>
      <c r="F114" s="13">
        <f>fuente1!E84</f>
        <v>-3682355.82</v>
      </c>
      <c r="G114" s="13">
        <f>fuente1!F84</f>
        <v>4781029.18</v>
      </c>
      <c r="H114" s="13">
        <f>fuente1!G84</f>
        <v>4777635.78</v>
      </c>
      <c r="I114" s="13">
        <f>fuente1!H84</f>
        <v>4777635.78</v>
      </c>
      <c r="J114" s="13">
        <f>fuente1!I84</f>
        <v>3393.4</v>
      </c>
      <c r="K114" s="15"/>
    </row>
    <row r="115" spans="2:11" x14ac:dyDescent="0.2">
      <c r="B115" s="1"/>
      <c r="C115" s="2" t="s">
        <v>31</v>
      </c>
      <c r="D115" s="6">
        <v>3500</v>
      </c>
      <c r="E115" s="13">
        <f>fuente1!D85</f>
        <v>58500486</v>
      </c>
      <c r="F115" s="13">
        <f>fuente1!E85</f>
        <v>302757.67</v>
      </c>
      <c r="G115" s="13">
        <f>fuente1!F85</f>
        <v>58803243.670000002</v>
      </c>
      <c r="H115" s="13">
        <f>fuente1!G85</f>
        <v>58265934.789999999</v>
      </c>
      <c r="I115" s="13">
        <f>fuente1!H85</f>
        <v>58265934.789999999</v>
      </c>
      <c r="J115" s="13">
        <f>fuente1!I85</f>
        <v>537308.88</v>
      </c>
      <c r="K115" s="15"/>
    </row>
    <row r="116" spans="2:11" x14ac:dyDescent="0.2">
      <c r="B116" s="1"/>
      <c r="C116" s="2" t="s">
        <v>32</v>
      </c>
      <c r="D116" s="6">
        <v>3600</v>
      </c>
      <c r="E116" s="13">
        <f>fuente1!D86</f>
        <v>329997</v>
      </c>
      <c r="F116" s="13">
        <f>fuente1!E86</f>
        <v>2315087.2000000002</v>
      </c>
      <c r="G116" s="13">
        <f>fuente1!F86</f>
        <v>2645084.2000000002</v>
      </c>
      <c r="H116" s="13">
        <f>fuente1!G86</f>
        <v>1024206.2</v>
      </c>
      <c r="I116" s="13">
        <f>fuente1!H86</f>
        <v>1024206.2</v>
      </c>
      <c r="J116" s="13">
        <f>fuente1!I86</f>
        <v>1620878</v>
      </c>
      <c r="K116" s="15"/>
    </row>
    <row r="117" spans="2:11" x14ac:dyDescent="0.2">
      <c r="B117" s="1"/>
      <c r="C117" s="2" t="s">
        <v>33</v>
      </c>
      <c r="D117" s="6">
        <v>3700</v>
      </c>
      <c r="E117" s="13">
        <f>fuente1!D87</f>
        <v>10599639</v>
      </c>
      <c r="F117" s="13">
        <f>fuente1!E87</f>
        <v>-4683943.09</v>
      </c>
      <c r="G117" s="13">
        <f>fuente1!F87</f>
        <v>5915695.9100000001</v>
      </c>
      <c r="H117" s="13">
        <f>fuente1!G87</f>
        <v>5167415.57</v>
      </c>
      <c r="I117" s="13">
        <f>fuente1!H87</f>
        <v>5166165.57</v>
      </c>
      <c r="J117" s="13">
        <f>fuente1!I87</f>
        <v>748280.34</v>
      </c>
      <c r="K117" s="15"/>
    </row>
    <row r="118" spans="2:11" x14ac:dyDescent="0.2">
      <c r="B118" s="1"/>
      <c r="C118" s="2" t="s">
        <v>34</v>
      </c>
      <c r="D118" s="6">
        <v>3800</v>
      </c>
      <c r="E118" s="13">
        <f>fuente1!D88</f>
        <v>11487241</v>
      </c>
      <c r="F118" s="13">
        <f>fuente1!E88</f>
        <v>-8575164.1400000006</v>
      </c>
      <c r="G118" s="13">
        <f>fuente1!F88</f>
        <v>2912076.86</v>
      </c>
      <c r="H118" s="13">
        <f>fuente1!G88</f>
        <v>2775666.09</v>
      </c>
      <c r="I118" s="13">
        <f>fuente1!H88</f>
        <v>2775666.09</v>
      </c>
      <c r="J118" s="13">
        <f>fuente1!I88</f>
        <v>136410.76999999999</v>
      </c>
      <c r="K118" s="15"/>
    </row>
    <row r="119" spans="2:11" x14ac:dyDescent="0.2">
      <c r="B119" s="1"/>
      <c r="C119" s="2" t="s">
        <v>35</v>
      </c>
      <c r="D119" s="6">
        <v>3900</v>
      </c>
      <c r="E119" s="13">
        <f>fuente1!D89</f>
        <v>1482613792</v>
      </c>
      <c r="F119" s="13">
        <f>fuente1!E89</f>
        <v>-21858671.969999999</v>
      </c>
      <c r="G119" s="13">
        <f>fuente1!F89</f>
        <v>1460755120.03</v>
      </c>
      <c r="H119" s="13">
        <f>fuente1!G89</f>
        <v>1460708461.01</v>
      </c>
      <c r="I119" s="13">
        <f>fuente1!H89</f>
        <v>1427296492.96</v>
      </c>
      <c r="J119" s="13">
        <f>fuente1!I89</f>
        <v>46659.02</v>
      </c>
      <c r="K119" s="15"/>
    </row>
    <row r="120" spans="2:11" x14ac:dyDescent="0.2">
      <c r="B120" s="40" t="s">
        <v>208</v>
      </c>
      <c r="C120" s="41"/>
      <c r="D120" s="6">
        <f t="shared" ref="D120:J120" si="15">SUM(D121:D129)</f>
        <v>40500</v>
      </c>
      <c r="E120" s="12">
        <f t="shared" si="15"/>
        <v>11980555589</v>
      </c>
      <c r="F120" s="12">
        <f t="shared" si="15"/>
        <v>1207019136.6600001</v>
      </c>
      <c r="G120" s="12">
        <f t="shared" si="15"/>
        <v>13187574725.66</v>
      </c>
      <c r="H120" s="12">
        <f t="shared" si="15"/>
        <v>13168105375.150002</v>
      </c>
      <c r="I120" s="12">
        <f t="shared" si="15"/>
        <v>13119646382</v>
      </c>
      <c r="J120" s="12">
        <f t="shared" si="15"/>
        <v>19469350.509999998</v>
      </c>
      <c r="K120" s="15"/>
    </row>
    <row r="121" spans="2:11" x14ac:dyDescent="0.2">
      <c r="B121" s="1"/>
      <c r="C121" s="2" t="s">
        <v>36</v>
      </c>
      <c r="D121" s="6">
        <v>4100</v>
      </c>
      <c r="E121" s="13">
        <f>fuente1!D90</f>
        <v>2256175942</v>
      </c>
      <c r="F121" s="13">
        <f>fuente1!E90</f>
        <v>325456590.23000002</v>
      </c>
      <c r="G121" s="13">
        <f>fuente1!F90</f>
        <v>2581632532.23</v>
      </c>
      <c r="H121" s="13">
        <f>fuente1!G90</f>
        <v>2576268684.8499999</v>
      </c>
      <c r="I121" s="13">
        <f>fuente1!H90</f>
        <v>2569663708.5100002</v>
      </c>
      <c r="J121" s="13">
        <f>fuente1!I90</f>
        <v>5363847.38</v>
      </c>
      <c r="K121" s="15"/>
    </row>
    <row r="122" spans="2:11" x14ac:dyDescent="0.2">
      <c r="B122" s="1"/>
      <c r="C122" s="2" t="s">
        <v>37</v>
      </c>
      <c r="D122" s="6">
        <v>4200</v>
      </c>
      <c r="E122" s="13">
        <f>fuente1!D91</f>
        <v>9724379647</v>
      </c>
      <c r="F122" s="13">
        <f>fuente1!E91</f>
        <v>807158960.98000002</v>
      </c>
      <c r="G122" s="13">
        <f>fuente1!F91</f>
        <v>10531538607.98</v>
      </c>
      <c r="H122" s="13">
        <f>fuente1!G91</f>
        <v>10517436624.870001</v>
      </c>
      <c r="I122" s="13">
        <f>fuente1!H91</f>
        <v>10476146068.059999</v>
      </c>
      <c r="J122" s="13">
        <f>fuente1!I91</f>
        <v>14101983.109999999</v>
      </c>
      <c r="K122" s="15"/>
    </row>
    <row r="123" spans="2:11" x14ac:dyDescent="0.2">
      <c r="B123" s="1"/>
      <c r="C123" s="2" t="s">
        <v>38</v>
      </c>
      <c r="D123" s="6">
        <v>4300</v>
      </c>
      <c r="E123" s="13">
        <f>fuente1!D92</f>
        <v>0</v>
      </c>
      <c r="F123" s="13">
        <f>fuente1!E92</f>
        <v>4650000</v>
      </c>
      <c r="G123" s="13">
        <f>fuente1!F92</f>
        <v>4650000</v>
      </c>
      <c r="H123" s="13">
        <f>fuente1!G92</f>
        <v>4649999.7699999996</v>
      </c>
      <c r="I123" s="13">
        <f>fuente1!H92</f>
        <v>4649999.7699999996</v>
      </c>
      <c r="J123" s="13">
        <f>fuente1!I92</f>
        <v>0.23</v>
      </c>
      <c r="K123" s="15"/>
    </row>
    <row r="124" spans="2:11" x14ac:dyDescent="0.2">
      <c r="B124" s="1"/>
      <c r="C124" s="2" t="s">
        <v>39</v>
      </c>
      <c r="D124" s="6">
        <v>4400</v>
      </c>
      <c r="E124" s="13">
        <f>fuente1!D93</f>
        <v>0</v>
      </c>
      <c r="F124" s="13">
        <f>fuente1!E93</f>
        <v>69753585.450000003</v>
      </c>
      <c r="G124" s="13">
        <f>fuente1!F93</f>
        <v>69753585.450000003</v>
      </c>
      <c r="H124" s="13">
        <f>fuente1!G93</f>
        <v>69750065.659999996</v>
      </c>
      <c r="I124" s="13">
        <f>fuente1!H93</f>
        <v>69186605.659999996</v>
      </c>
      <c r="J124" s="13">
        <f>fuente1!I93</f>
        <v>3519.79</v>
      </c>
      <c r="K124" s="15"/>
    </row>
    <row r="125" spans="2:11" x14ac:dyDescent="0.2">
      <c r="B125" s="1"/>
      <c r="C125" s="2" t="s">
        <v>40</v>
      </c>
      <c r="D125" s="6">
        <v>4500</v>
      </c>
      <c r="E125" s="13">
        <f>fuente1!D94</f>
        <v>0</v>
      </c>
      <c r="F125" s="13">
        <f>fuente1!E94</f>
        <v>0</v>
      </c>
      <c r="G125" s="13">
        <f>fuente1!F94</f>
        <v>0</v>
      </c>
      <c r="H125" s="13">
        <f>fuente1!G94</f>
        <v>0</v>
      </c>
      <c r="I125" s="13">
        <f>fuente1!H94</f>
        <v>0</v>
      </c>
      <c r="J125" s="13">
        <f>fuente1!I94</f>
        <v>0</v>
      </c>
      <c r="K125" s="15"/>
    </row>
    <row r="126" spans="2:11" x14ac:dyDescent="0.2">
      <c r="B126" s="1"/>
      <c r="C126" s="2" t="s">
        <v>41</v>
      </c>
      <c r="D126" s="6">
        <v>4600</v>
      </c>
      <c r="E126" s="13">
        <f>fuente1!D95</f>
        <v>0</v>
      </c>
      <c r="F126" s="13">
        <f>fuente1!E95</f>
        <v>0</v>
      </c>
      <c r="G126" s="13">
        <f>fuente1!F95</f>
        <v>0</v>
      </c>
      <c r="H126" s="13">
        <f>fuente1!G95</f>
        <v>0</v>
      </c>
      <c r="I126" s="13">
        <f>fuente1!H95</f>
        <v>0</v>
      </c>
      <c r="J126" s="13">
        <f>fuente1!I95</f>
        <v>0</v>
      </c>
      <c r="K126" s="15"/>
    </row>
    <row r="127" spans="2:11" x14ac:dyDescent="0.2">
      <c r="B127" s="1"/>
      <c r="C127" s="2" t="s">
        <v>42</v>
      </c>
      <c r="D127" s="6">
        <v>4700</v>
      </c>
      <c r="E127" s="13">
        <f>fuente1!D96</f>
        <v>0</v>
      </c>
      <c r="F127" s="13">
        <f>fuente1!E96</f>
        <v>0</v>
      </c>
      <c r="G127" s="13">
        <f>fuente1!F96</f>
        <v>0</v>
      </c>
      <c r="H127" s="13">
        <f>fuente1!G96</f>
        <v>0</v>
      </c>
      <c r="I127" s="13">
        <f>fuente1!H96</f>
        <v>0</v>
      </c>
      <c r="J127" s="13">
        <f>fuente1!I96</f>
        <v>0</v>
      </c>
      <c r="K127" s="15"/>
    </row>
    <row r="128" spans="2:11" x14ac:dyDescent="0.2">
      <c r="B128" s="1"/>
      <c r="C128" s="2" t="s">
        <v>43</v>
      </c>
      <c r="D128" s="6">
        <v>4800</v>
      </c>
      <c r="E128" s="13">
        <f>fuente1!D97</f>
        <v>0</v>
      </c>
      <c r="F128" s="13">
        <f>fuente1!E97</f>
        <v>0</v>
      </c>
      <c r="G128" s="13">
        <f>fuente1!F97</f>
        <v>0</v>
      </c>
      <c r="H128" s="13">
        <f>fuente1!G97</f>
        <v>0</v>
      </c>
      <c r="I128" s="13">
        <f>fuente1!H97</f>
        <v>0</v>
      </c>
      <c r="J128" s="13">
        <f>fuente1!I97</f>
        <v>0</v>
      </c>
      <c r="K128" s="15"/>
    </row>
    <row r="129" spans="2:11" x14ac:dyDescent="0.2">
      <c r="B129" s="1"/>
      <c r="C129" s="2" t="s">
        <v>44</v>
      </c>
      <c r="D129" s="6">
        <v>4900</v>
      </c>
      <c r="E129" s="13">
        <f>fuente1!D98</f>
        <v>0</v>
      </c>
      <c r="F129" s="13">
        <f>fuente1!E98</f>
        <v>0</v>
      </c>
      <c r="G129" s="13">
        <f>fuente1!F98</f>
        <v>0</v>
      </c>
      <c r="H129" s="13">
        <f>fuente1!G98</f>
        <v>0</v>
      </c>
      <c r="I129" s="13">
        <f>fuente1!H98</f>
        <v>0</v>
      </c>
      <c r="J129" s="13">
        <f>fuente1!I98</f>
        <v>0</v>
      </c>
      <c r="K129" s="15"/>
    </row>
    <row r="130" spans="2:11" x14ac:dyDescent="0.2">
      <c r="B130" s="40" t="s">
        <v>209</v>
      </c>
      <c r="C130" s="41"/>
      <c r="D130" s="6">
        <f t="shared" ref="D130:J130" si="16">SUM(D131:D139)</f>
        <v>49500</v>
      </c>
      <c r="E130" s="12">
        <f t="shared" si="16"/>
        <v>0</v>
      </c>
      <c r="F130" s="12">
        <f t="shared" si="16"/>
        <v>107092891.23</v>
      </c>
      <c r="G130" s="12">
        <f t="shared" si="16"/>
        <v>107092891.23</v>
      </c>
      <c r="H130" s="12">
        <f t="shared" si="16"/>
        <v>106730857.38</v>
      </c>
      <c r="I130" s="12">
        <f t="shared" si="16"/>
        <v>100613053.38999999</v>
      </c>
      <c r="J130" s="12">
        <f t="shared" si="16"/>
        <v>362033.85</v>
      </c>
      <c r="K130" s="15"/>
    </row>
    <row r="131" spans="2:11" x14ac:dyDescent="0.2">
      <c r="B131" s="1"/>
      <c r="C131" s="2" t="s">
        <v>45</v>
      </c>
      <c r="D131" s="6">
        <v>5100</v>
      </c>
      <c r="E131" s="13">
        <f>fuente1!D99</f>
        <v>0</v>
      </c>
      <c r="F131" s="13">
        <f>fuente1!E99</f>
        <v>10713372.949999999</v>
      </c>
      <c r="G131" s="13">
        <f>fuente1!F99</f>
        <v>10713372.949999999</v>
      </c>
      <c r="H131" s="13">
        <f>fuente1!G99</f>
        <v>10711713.08</v>
      </c>
      <c r="I131" s="13">
        <f>fuente1!H99</f>
        <v>10711713.08</v>
      </c>
      <c r="J131" s="13">
        <f>fuente1!I99</f>
        <v>1659.87</v>
      </c>
      <c r="K131" s="15"/>
    </row>
    <row r="132" spans="2:11" x14ac:dyDescent="0.2">
      <c r="B132" s="1"/>
      <c r="C132" s="2" t="s">
        <v>46</v>
      </c>
      <c r="D132" s="6">
        <v>5200</v>
      </c>
      <c r="E132" s="13">
        <f>fuente1!D100</f>
        <v>0</v>
      </c>
      <c r="F132" s="13">
        <f>fuente1!E100</f>
        <v>4421191.5999999996</v>
      </c>
      <c r="G132" s="13">
        <f>fuente1!F100</f>
        <v>4421191.5999999996</v>
      </c>
      <c r="H132" s="13">
        <f>fuente1!G100</f>
        <v>4421191.5999999996</v>
      </c>
      <c r="I132" s="13">
        <f>fuente1!H100</f>
        <v>3692827.6</v>
      </c>
      <c r="J132" s="13">
        <f>fuente1!I100</f>
        <v>0</v>
      </c>
      <c r="K132" s="15"/>
    </row>
    <row r="133" spans="2:11" x14ac:dyDescent="0.2">
      <c r="B133" s="1"/>
      <c r="C133" s="2" t="s">
        <v>47</v>
      </c>
      <c r="D133" s="6">
        <v>5300</v>
      </c>
      <c r="E133" s="13">
        <f>fuente1!D101</f>
        <v>0</v>
      </c>
      <c r="F133" s="13">
        <f>fuente1!E101</f>
        <v>6713188.0599999996</v>
      </c>
      <c r="G133" s="13">
        <f>fuente1!F101</f>
        <v>6713188.0599999996</v>
      </c>
      <c r="H133" s="13">
        <f>fuente1!G101</f>
        <v>6434788.0700000003</v>
      </c>
      <c r="I133" s="13">
        <f>fuente1!H101</f>
        <v>4420348.07</v>
      </c>
      <c r="J133" s="13">
        <f>fuente1!I101</f>
        <v>278399.99</v>
      </c>
      <c r="K133" s="15"/>
    </row>
    <row r="134" spans="2:11" x14ac:dyDescent="0.2">
      <c r="B134" s="1"/>
      <c r="C134" s="2" t="s">
        <v>48</v>
      </c>
      <c r="D134" s="6">
        <v>5400</v>
      </c>
      <c r="E134" s="13">
        <f>fuente1!D102</f>
        <v>0</v>
      </c>
      <c r="F134" s="13">
        <f>fuente1!E102</f>
        <v>19010699.43</v>
      </c>
      <c r="G134" s="13">
        <f>fuente1!F102</f>
        <v>19010699.43</v>
      </c>
      <c r="H134" s="13">
        <f>fuente1!G102</f>
        <v>18935475.43</v>
      </c>
      <c r="I134" s="13">
        <f>fuente1!H102</f>
        <v>15885475.439999999</v>
      </c>
      <c r="J134" s="13">
        <f>fuente1!I102</f>
        <v>75224</v>
      </c>
      <c r="K134" s="15"/>
    </row>
    <row r="135" spans="2:11" x14ac:dyDescent="0.2">
      <c r="B135" s="1"/>
      <c r="C135" s="2" t="s">
        <v>49</v>
      </c>
      <c r="D135" s="6">
        <v>5500</v>
      </c>
      <c r="E135" s="13">
        <f>fuente1!D103</f>
        <v>0</v>
      </c>
      <c r="F135" s="13">
        <f>fuente1!E103</f>
        <v>44440978.079999998</v>
      </c>
      <c r="G135" s="13">
        <f>fuente1!F103</f>
        <v>44440978.079999998</v>
      </c>
      <c r="H135" s="13">
        <f>fuente1!G103</f>
        <v>44440978.079999998</v>
      </c>
      <c r="I135" s="13">
        <f>fuente1!H103</f>
        <v>44440978.079999998</v>
      </c>
      <c r="J135" s="13">
        <f>fuente1!I103</f>
        <v>0</v>
      </c>
      <c r="K135" s="15"/>
    </row>
    <row r="136" spans="2:11" x14ac:dyDescent="0.2">
      <c r="B136" s="1"/>
      <c r="C136" s="2" t="s">
        <v>50</v>
      </c>
      <c r="D136" s="6">
        <v>5600</v>
      </c>
      <c r="E136" s="13">
        <f>fuente1!D104</f>
        <v>0</v>
      </c>
      <c r="F136" s="13">
        <f>fuente1!E104</f>
        <v>11835435.449999999</v>
      </c>
      <c r="G136" s="13">
        <f>fuente1!F104</f>
        <v>11835435.449999999</v>
      </c>
      <c r="H136" s="13">
        <f>fuente1!G104</f>
        <v>11828685.460000001</v>
      </c>
      <c r="I136" s="13">
        <f>fuente1!H104</f>
        <v>11503685.460000001</v>
      </c>
      <c r="J136" s="13">
        <f>fuente1!I104</f>
        <v>6749.99</v>
      </c>
      <c r="K136" s="15"/>
    </row>
    <row r="137" spans="2:11" x14ac:dyDescent="0.2">
      <c r="B137" s="1"/>
      <c r="C137" s="2" t="s">
        <v>51</v>
      </c>
      <c r="D137" s="6">
        <v>5700</v>
      </c>
      <c r="E137" s="13">
        <f>fuente1!D105</f>
        <v>0</v>
      </c>
      <c r="F137" s="13">
        <f>fuente1!E105</f>
        <v>0</v>
      </c>
      <c r="G137" s="13">
        <f>fuente1!F105</f>
        <v>0</v>
      </c>
      <c r="H137" s="13">
        <f>fuente1!G105</f>
        <v>0</v>
      </c>
      <c r="I137" s="13">
        <f>fuente1!H105</f>
        <v>0</v>
      </c>
      <c r="J137" s="13">
        <f>fuente1!I105</f>
        <v>0</v>
      </c>
      <c r="K137" s="15"/>
    </row>
    <row r="138" spans="2:11" x14ac:dyDescent="0.2">
      <c r="B138" s="1"/>
      <c r="C138" s="2" t="s">
        <v>52</v>
      </c>
      <c r="D138" s="6">
        <v>5800</v>
      </c>
      <c r="E138" s="13">
        <f>fuente1!D106</f>
        <v>0</v>
      </c>
      <c r="F138" s="13">
        <f>fuente1!E106</f>
        <v>0</v>
      </c>
      <c r="G138" s="13">
        <f>fuente1!F106</f>
        <v>0</v>
      </c>
      <c r="H138" s="13">
        <f>fuente1!G106</f>
        <v>0</v>
      </c>
      <c r="I138" s="13">
        <f>fuente1!H106</f>
        <v>0</v>
      </c>
      <c r="J138" s="13">
        <f>fuente1!I106</f>
        <v>0</v>
      </c>
      <c r="K138" s="15"/>
    </row>
    <row r="139" spans="2:11" x14ac:dyDescent="0.2">
      <c r="B139" s="1"/>
      <c r="C139" s="2" t="s">
        <v>53</v>
      </c>
      <c r="D139" s="6">
        <v>5900</v>
      </c>
      <c r="E139" s="13">
        <f>fuente1!D107</f>
        <v>0</v>
      </c>
      <c r="F139" s="13">
        <f>fuente1!E107</f>
        <v>9958025.6600000001</v>
      </c>
      <c r="G139" s="13">
        <f>fuente1!F107</f>
        <v>9958025.6600000001</v>
      </c>
      <c r="H139" s="13">
        <f>fuente1!G107</f>
        <v>9958025.6600000001</v>
      </c>
      <c r="I139" s="13">
        <f>fuente1!H107</f>
        <v>9958025.6600000001</v>
      </c>
      <c r="J139" s="13">
        <f>fuente1!I107</f>
        <v>0</v>
      </c>
      <c r="K139" s="15"/>
    </row>
    <row r="140" spans="2:11" x14ac:dyDescent="0.2">
      <c r="B140" s="40" t="s">
        <v>210</v>
      </c>
      <c r="C140" s="41"/>
      <c r="D140" s="6">
        <f t="shared" ref="D140:J140" si="17">SUM(D141:D143)</f>
        <v>18600</v>
      </c>
      <c r="E140" s="12">
        <f t="shared" si="17"/>
        <v>187888006</v>
      </c>
      <c r="F140" s="12">
        <f t="shared" si="17"/>
        <v>775392577.04999995</v>
      </c>
      <c r="G140" s="12">
        <f t="shared" si="17"/>
        <v>963280583.04999995</v>
      </c>
      <c r="H140" s="12">
        <f t="shared" si="17"/>
        <v>725539917.04000008</v>
      </c>
      <c r="I140" s="12">
        <f t="shared" si="17"/>
        <v>773774532.5</v>
      </c>
      <c r="J140" s="12">
        <f t="shared" si="17"/>
        <v>237740666.01000002</v>
      </c>
      <c r="K140" s="15"/>
    </row>
    <row r="141" spans="2:11" x14ac:dyDescent="0.2">
      <c r="B141" s="1"/>
      <c r="C141" s="2" t="s">
        <v>54</v>
      </c>
      <c r="D141" s="6">
        <v>6100</v>
      </c>
      <c r="E141" s="13">
        <f>fuente1!D108</f>
        <v>187888006</v>
      </c>
      <c r="F141" s="13">
        <f>fuente1!E108</f>
        <v>766993318.05999994</v>
      </c>
      <c r="G141" s="13">
        <f>fuente1!F108</f>
        <v>954881324.05999994</v>
      </c>
      <c r="H141" s="13">
        <f>fuente1!G108</f>
        <v>717151619.60000002</v>
      </c>
      <c r="I141" s="13">
        <f>fuente1!H108</f>
        <v>765386235.05999994</v>
      </c>
      <c r="J141" s="13">
        <f>fuente1!I108</f>
        <v>237729704.46000001</v>
      </c>
      <c r="K141" s="15"/>
    </row>
    <row r="142" spans="2:11" x14ac:dyDescent="0.2">
      <c r="B142" s="1"/>
      <c r="C142" s="2" t="s">
        <v>55</v>
      </c>
      <c r="D142" s="6">
        <v>6200</v>
      </c>
      <c r="E142" s="13">
        <f>fuente1!D109</f>
        <v>0</v>
      </c>
      <c r="F142" s="13">
        <f>fuente1!E109</f>
        <v>8399258.9900000002</v>
      </c>
      <c r="G142" s="13">
        <f>fuente1!F109</f>
        <v>8399258.9900000002</v>
      </c>
      <c r="H142" s="13">
        <f>fuente1!G109</f>
        <v>8388297.4400000004</v>
      </c>
      <c r="I142" s="13">
        <f>fuente1!H109</f>
        <v>8388297.4400000004</v>
      </c>
      <c r="J142" s="13">
        <f>fuente1!I109</f>
        <v>10961.55</v>
      </c>
      <c r="K142" s="15"/>
    </row>
    <row r="143" spans="2:11" x14ac:dyDescent="0.2">
      <c r="B143" s="1"/>
      <c r="C143" s="2" t="s">
        <v>56</v>
      </c>
      <c r="D143" s="6">
        <v>6300</v>
      </c>
      <c r="E143" s="13">
        <f>fuente1!D110</f>
        <v>0</v>
      </c>
      <c r="F143" s="13">
        <f>fuente1!E110</f>
        <v>0</v>
      </c>
      <c r="G143" s="13">
        <f>fuente1!F110</f>
        <v>0</v>
      </c>
      <c r="H143" s="13">
        <f>fuente1!G110</f>
        <v>0</v>
      </c>
      <c r="I143" s="13">
        <f>fuente1!H110</f>
        <v>0</v>
      </c>
      <c r="J143" s="13">
        <f>fuente1!I110</f>
        <v>0</v>
      </c>
      <c r="K143" s="15"/>
    </row>
    <row r="144" spans="2:11" x14ac:dyDescent="0.2">
      <c r="B144" s="40" t="s">
        <v>211</v>
      </c>
      <c r="C144" s="41"/>
      <c r="D144" s="6">
        <f t="shared" ref="D144" si="18">SUM(D145:D151)</f>
        <v>52000</v>
      </c>
      <c r="E144" s="12">
        <f t="shared" ref="E144:J144" si="19">SUM(E145:E151)</f>
        <v>0</v>
      </c>
      <c r="F144" s="12">
        <f t="shared" si="19"/>
        <v>581474.29</v>
      </c>
      <c r="G144" s="12">
        <f t="shared" si="19"/>
        <v>581474.29</v>
      </c>
      <c r="H144" s="12">
        <f t="shared" si="19"/>
        <v>0</v>
      </c>
      <c r="I144" s="12">
        <f t="shared" si="19"/>
        <v>0</v>
      </c>
      <c r="J144" s="12">
        <f t="shared" si="19"/>
        <v>581474.29</v>
      </c>
      <c r="K144" s="15"/>
    </row>
    <row r="145" spans="2:11" x14ac:dyDescent="0.2">
      <c r="B145" s="1"/>
      <c r="C145" s="2" t="s">
        <v>57</v>
      </c>
      <c r="D145" s="6">
        <v>7100</v>
      </c>
      <c r="E145" s="13">
        <f>fuente1!D111</f>
        <v>0</v>
      </c>
      <c r="F145" s="13">
        <f>fuente1!E111</f>
        <v>0</v>
      </c>
      <c r="G145" s="13">
        <f>fuente1!F111</f>
        <v>0</v>
      </c>
      <c r="H145" s="13">
        <f>fuente1!G111</f>
        <v>0</v>
      </c>
      <c r="I145" s="13">
        <f>fuente1!H111</f>
        <v>0</v>
      </c>
      <c r="J145" s="13">
        <f>fuente1!I111</f>
        <v>0</v>
      </c>
      <c r="K145" s="15"/>
    </row>
    <row r="146" spans="2:11" x14ac:dyDescent="0.2">
      <c r="B146" s="1"/>
      <c r="C146" s="2" t="s">
        <v>58</v>
      </c>
      <c r="D146" s="6">
        <v>7200</v>
      </c>
      <c r="E146" s="13">
        <f>fuente1!D112</f>
        <v>0</v>
      </c>
      <c r="F146" s="13">
        <f>fuente1!E112</f>
        <v>0</v>
      </c>
      <c r="G146" s="13">
        <f>fuente1!F112</f>
        <v>0</v>
      </c>
      <c r="H146" s="13">
        <f>fuente1!G112</f>
        <v>0</v>
      </c>
      <c r="I146" s="13">
        <f>fuente1!H112</f>
        <v>0</v>
      </c>
      <c r="J146" s="13">
        <f>fuente1!I112</f>
        <v>0</v>
      </c>
      <c r="K146" s="15"/>
    </row>
    <row r="147" spans="2:11" x14ac:dyDescent="0.2">
      <c r="B147" s="1"/>
      <c r="C147" s="2" t="s">
        <v>59</v>
      </c>
      <c r="D147" s="6">
        <v>7300</v>
      </c>
      <c r="E147" s="13">
        <f>fuente1!D113</f>
        <v>0</v>
      </c>
      <c r="F147" s="13">
        <f>fuente1!E113</f>
        <v>0</v>
      </c>
      <c r="G147" s="13">
        <f>fuente1!F113</f>
        <v>0</v>
      </c>
      <c r="H147" s="13">
        <f>fuente1!G113</f>
        <v>0</v>
      </c>
      <c r="I147" s="13">
        <f>fuente1!H113</f>
        <v>0</v>
      </c>
      <c r="J147" s="13">
        <f>fuente1!I113</f>
        <v>0</v>
      </c>
      <c r="K147" s="15"/>
    </row>
    <row r="148" spans="2:11" x14ac:dyDescent="0.2">
      <c r="B148" s="1"/>
      <c r="C148" s="2" t="s">
        <v>60</v>
      </c>
      <c r="D148" s="6">
        <v>7400</v>
      </c>
      <c r="E148" s="13">
        <f>fuente1!D114</f>
        <v>0</v>
      </c>
      <c r="F148" s="13">
        <f>fuente1!E114</f>
        <v>0</v>
      </c>
      <c r="G148" s="13">
        <f>fuente1!F114</f>
        <v>0</v>
      </c>
      <c r="H148" s="13">
        <f>fuente1!G114</f>
        <v>0</v>
      </c>
      <c r="I148" s="13">
        <f>fuente1!H114</f>
        <v>0</v>
      </c>
      <c r="J148" s="13">
        <f>fuente1!I114</f>
        <v>0</v>
      </c>
      <c r="K148" s="15"/>
    </row>
    <row r="149" spans="2:11" x14ac:dyDescent="0.2">
      <c r="B149" s="1"/>
      <c r="C149" s="2" t="s">
        <v>61</v>
      </c>
      <c r="D149" s="6">
        <v>7500</v>
      </c>
      <c r="E149" s="13">
        <f>fuente1!D115</f>
        <v>0</v>
      </c>
      <c r="F149" s="13">
        <f>fuente1!E115</f>
        <v>0</v>
      </c>
      <c r="G149" s="13">
        <f>fuente1!F115</f>
        <v>0</v>
      </c>
      <c r="H149" s="13">
        <f>fuente1!G115</f>
        <v>0</v>
      </c>
      <c r="I149" s="13">
        <f>fuente1!H115</f>
        <v>0</v>
      </c>
      <c r="J149" s="13">
        <f>fuente1!I115</f>
        <v>0</v>
      </c>
      <c r="K149" s="15"/>
    </row>
    <row r="150" spans="2:11" x14ac:dyDescent="0.2">
      <c r="B150" s="1"/>
      <c r="C150" s="2" t="s">
        <v>62</v>
      </c>
      <c r="D150" s="6">
        <v>7600</v>
      </c>
      <c r="E150" s="13">
        <f>fuente1!D116</f>
        <v>0</v>
      </c>
      <c r="F150" s="13">
        <f>fuente1!E116</f>
        <v>0</v>
      </c>
      <c r="G150" s="13">
        <f>fuente1!F116</f>
        <v>0</v>
      </c>
      <c r="H150" s="13">
        <f>fuente1!G116</f>
        <v>0</v>
      </c>
      <c r="I150" s="13">
        <f>fuente1!H116</f>
        <v>0</v>
      </c>
      <c r="J150" s="13">
        <f>fuente1!I116</f>
        <v>0</v>
      </c>
      <c r="K150" s="15"/>
    </row>
    <row r="151" spans="2:11" x14ac:dyDescent="0.2">
      <c r="B151" s="1"/>
      <c r="C151" s="2" t="s">
        <v>63</v>
      </c>
      <c r="D151" s="6">
        <v>7900</v>
      </c>
      <c r="E151" s="13">
        <f>fuente1!D117</f>
        <v>0</v>
      </c>
      <c r="F151" s="13">
        <f>fuente1!E117</f>
        <v>581474.29</v>
      </c>
      <c r="G151" s="13">
        <f>fuente1!F117</f>
        <v>581474.29</v>
      </c>
      <c r="H151" s="13">
        <f>fuente1!G117</f>
        <v>0</v>
      </c>
      <c r="I151" s="13">
        <f>fuente1!H117</f>
        <v>0</v>
      </c>
      <c r="J151" s="13">
        <f>fuente1!I117</f>
        <v>581474.29</v>
      </c>
      <c r="K151" s="15"/>
    </row>
    <row r="152" spans="2:11" x14ac:dyDescent="0.2">
      <c r="B152" s="40" t="s">
        <v>212</v>
      </c>
      <c r="C152" s="41"/>
      <c r="D152" s="6">
        <f t="shared" ref="D152:J152" si="20">SUM(D153:D155)</f>
        <v>24900</v>
      </c>
      <c r="E152" s="12">
        <f t="shared" si="20"/>
        <v>5933509701</v>
      </c>
      <c r="F152" s="12">
        <f t="shared" si="20"/>
        <v>6160823.0600000005</v>
      </c>
      <c r="G152" s="12">
        <f t="shared" si="20"/>
        <v>5939670524.0600004</v>
      </c>
      <c r="H152" s="12">
        <f t="shared" si="20"/>
        <v>5939642481.2399998</v>
      </c>
      <c r="I152" s="12">
        <f t="shared" si="20"/>
        <v>5939641448.2399998</v>
      </c>
      <c r="J152" s="12">
        <f t="shared" si="20"/>
        <v>28042.82</v>
      </c>
      <c r="K152" s="15"/>
    </row>
    <row r="153" spans="2:11" x14ac:dyDescent="0.2">
      <c r="B153" s="1"/>
      <c r="C153" s="2" t="s">
        <v>64</v>
      </c>
      <c r="D153" s="6">
        <v>8100</v>
      </c>
      <c r="E153" s="13">
        <f>fuente1!D118</f>
        <v>0</v>
      </c>
      <c r="F153" s="13">
        <f>fuente1!E118</f>
        <v>9922181</v>
      </c>
      <c r="G153" s="13">
        <f>fuente1!F118</f>
        <v>9922181</v>
      </c>
      <c r="H153" s="13">
        <f>fuente1!G118</f>
        <v>9922181</v>
      </c>
      <c r="I153" s="13">
        <f>fuente1!H118</f>
        <v>9922181</v>
      </c>
      <c r="J153" s="13">
        <f>fuente1!I118</f>
        <v>0</v>
      </c>
      <c r="K153" s="15"/>
    </row>
    <row r="154" spans="2:11" x14ac:dyDescent="0.2">
      <c r="B154" s="1"/>
      <c r="C154" s="2" t="s">
        <v>65</v>
      </c>
      <c r="D154" s="6">
        <v>8300</v>
      </c>
      <c r="E154" s="13">
        <f>fuente1!D119</f>
        <v>5933509701</v>
      </c>
      <c r="F154" s="13">
        <f>fuente1!E119</f>
        <v>-6539287.5800000001</v>
      </c>
      <c r="G154" s="13">
        <f>fuente1!F119</f>
        <v>5926970413.4200001</v>
      </c>
      <c r="H154" s="13">
        <f>fuente1!G119</f>
        <v>5926970411</v>
      </c>
      <c r="I154" s="13">
        <f>fuente1!H119</f>
        <v>5926969378</v>
      </c>
      <c r="J154" s="13">
        <f>fuente1!I119</f>
        <v>2.42</v>
      </c>
      <c r="K154" s="15"/>
    </row>
    <row r="155" spans="2:11" x14ac:dyDescent="0.2">
      <c r="B155" s="1"/>
      <c r="C155" s="2" t="s">
        <v>66</v>
      </c>
      <c r="D155" s="6">
        <v>8500</v>
      </c>
      <c r="E155" s="13">
        <f>fuente1!D120</f>
        <v>0</v>
      </c>
      <c r="F155" s="13">
        <f>fuente1!E120</f>
        <v>2777929.64</v>
      </c>
      <c r="G155" s="13">
        <f>fuente1!F120</f>
        <v>2777929.64</v>
      </c>
      <c r="H155" s="13">
        <f>fuente1!G120</f>
        <v>2749889.24</v>
      </c>
      <c r="I155" s="13">
        <f>fuente1!H120</f>
        <v>2749889.24</v>
      </c>
      <c r="J155" s="13">
        <f>fuente1!I120</f>
        <v>28040.400000000001</v>
      </c>
      <c r="K155" s="15"/>
    </row>
    <row r="156" spans="2:11" x14ac:dyDescent="0.2">
      <c r="B156" s="40" t="s">
        <v>213</v>
      </c>
      <c r="C156" s="41"/>
      <c r="D156" s="6">
        <f t="shared" ref="D156:J156" si="21">SUM(D157:D163)</f>
        <v>66000</v>
      </c>
      <c r="E156" s="12">
        <f t="shared" si="21"/>
        <v>1942147497</v>
      </c>
      <c r="F156" s="12">
        <f t="shared" si="21"/>
        <v>-98872420.629999995</v>
      </c>
      <c r="G156" s="12">
        <f t="shared" si="21"/>
        <v>1843275076.3699999</v>
      </c>
      <c r="H156" s="12">
        <f t="shared" si="21"/>
        <v>1653270239.5899999</v>
      </c>
      <c r="I156" s="12">
        <f t="shared" si="21"/>
        <v>1638907550.6700001</v>
      </c>
      <c r="J156" s="12">
        <f t="shared" si="21"/>
        <v>190004836.78</v>
      </c>
      <c r="K156" s="15"/>
    </row>
    <row r="157" spans="2:11" x14ac:dyDescent="0.2">
      <c r="B157" s="1"/>
      <c r="C157" s="2" t="s">
        <v>67</v>
      </c>
      <c r="D157" s="6">
        <v>9100</v>
      </c>
      <c r="E157" s="13">
        <f>fuente1!D121</f>
        <v>547275451</v>
      </c>
      <c r="F157" s="13">
        <f>fuente1!E121</f>
        <v>9237807.3699999992</v>
      </c>
      <c r="G157" s="13">
        <f>fuente1!F121</f>
        <v>556513258.37</v>
      </c>
      <c r="H157" s="13">
        <f>fuente1!G121</f>
        <v>549251664.99000001</v>
      </c>
      <c r="I157" s="13">
        <f>fuente1!H121</f>
        <v>546647761.35000002</v>
      </c>
      <c r="J157" s="13">
        <f>fuente1!I121</f>
        <v>7261593.3799999999</v>
      </c>
      <c r="K157" s="15"/>
    </row>
    <row r="158" spans="2:11" x14ac:dyDescent="0.2">
      <c r="B158" s="1"/>
      <c r="C158" s="2" t="s">
        <v>68</v>
      </c>
      <c r="D158" s="6">
        <v>9200</v>
      </c>
      <c r="E158" s="13">
        <f>fuente1!D122</f>
        <v>1394872046</v>
      </c>
      <c r="F158" s="13">
        <f>fuente1!E122</f>
        <v>-108110228</v>
      </c>
      <c r="G158" s="13">
        <f>fuente1!F122</f>
        <v>1286761818</v>
      </c>
      <c r="H158" s="13">
        <f>fuente1!G122</f>
        <v>1104018574.5999999</v>
      </c>
      <c r="I158" s="13">
        <f>fuente1!H122</f>
        <v>1092259789.3199999</v>
      </c>
      <c r="J158" s="13">
        <f>fuente1!I122</f>
        <v>182743243.40000001</v>
      </c>
      <c r="K158" s="15"/>
    </row>
    <row r="159" spans="2:11" x14ac:dyDescent="0.2">
      <c r="B159" s="1"/>
      <c r="C159" s="2" t="s">
        <v>69</v>
      </c>
      <c r="D159" s="6">
        <v>9300</v>
      </c>
      <c r="E159" s="13">
        <f>fuente1!D123</f>
        <v>0</v>
      </c>
      <c r="F159" s="13">
        <f>fuente1!E123</f>
        <v>0</v>
      </c>
      <c r="G159" s="13">
        <f>fuente1!F123</f>
        <v>0</v>
      </c>
      <c r="H159" s="13">
        <f>fuente1!G123</f>
        <v>0</v>
      </c>
      <c r="I159" s="13">
        <f>fuente1!H123</f>
        <v>0</v>
      </c>
      <c r="J159" s="13">
        <f>fuente1!I123</f>
        <v>0</v>
      </c>
      <c r="K159" s="15"/>
    </row>
    <row r="160" spans="2:11" x14ac:dyDescent="0.2">
      <c r="B160" s="1"/>
      <c r="C160" s="2" t="s">
        <v>70</v>
      </c>
      <c r="D160" s="6">
        <v>9400</v>
      </c>
      <c r="E160" s="13">
        <f>fuente1!D124</f>
        <v>0</v>
      </c>
      <c r="F160" s="13">
        <f>fuente1!E124</f>
        <v>0</v>
      </c>
      <c r="G160" s="13">
        <f>fuente1!F124</f>
        <v>0</v>
      </c>
      <c r="H160" s="13">
        <f>fuente1!G124</f>
        <v>0</v>
      </c>
      <c r="I160" s="13">
        <f>fuente1!H124</f>
        <v>0</v>
      </c>
      <c r="J160" s="13">
        <f>fuente1!I124</f>
        <v>0</v>
      </c>
      <c r="K160" s="15"/>
    </row>
    <row r="161" spans="2:11" x14ac:dyDescent="0.2">
      <c r="B161" s="1"/>
      <c r="C161" s="2" t="s">
        <v>71</v>
      </c>
      <c r="D161" s="6">
        <v>9500</v>
      </c>
      <c r="E161" s="13">
        <f>fuente1!D125</f>
        <v>0</v>
      </c>
      <c r="F161" s="13">
        <f>fuente1!E125</f>
        <v>0</v>
      </c>
      <c r="G161" s="13">
        <f>fuente1!F125</f>
        <v>0</v>
      </c>
      <c r="H161" s="13">
        <f>fuente1!G125</f>
        <v>0</v>
      </c>
      <c r="I161" s="13">
        <f>fuente1!H125</f>
        <v>0</v>
      </c>
      <c r="J161" s="13">
        <f>fuente1!I125</f>
        <v>0</v>
      </c>
      <c r="K161" s="15"/>
    </row>
    <row r="162" spans="2:11" x14ac:dyDescent="0.2">
      <c r="B162" s="1"/>
      <c r="C162" s="2" t="s">
        <v>72</v>
      </c>
      <c r="D162" s="6">
        <v>9600</v>
      </c>
      <c r="E162" s="13">
        <f>fuente1!D126</f>
        <v>0</v>
      </c>
      <c r="F162" s="13">
        <f>fuente1!E126</f>
        <v>0</v>
      </c>
      <c r="G162" s="13">
        <f>fuente1!F126</f>
        <v>0</v>
      </c>
      <c r="H162" s="13">
        <f>fuente1!G126</f>
        <v>0</v>
      </c>
      <c r="I162" s="13">
        <f>fuente1!H126</f>
        <v>0</v>
      </c>
      <c r="J162" s="13">
        <f>fuente1!I126</f>
        <v>0</v>
      </c>
      <c r="K162" s="15"/>
    </row>
    <row r="163" spans="2:11" x14ac:dyDescent="0.2">
      <c r="B163" s="1"/>
      <c r="C163" s="2" t="s">
        <v>73</v>
      </c>
      <c r="D163" s="6">
        <v>9900</v>
      </c>
      <c r="E163" s="13">
        <f>fuente1!D127</f>
        <v>0</v>
      </c>
      <c r="F163" s="13">
        <f>fuente1!E127</f>
        <v>0</v>
      </c>
      <c r="G163" s="13">
        <f>fuente1!F127</f>
        <v>0</v>
      </c>
      <c r="H163" s="13">
        <f>fuente1!G127</f>
        <v>0</v>
      </c>
      <c r="I163" s="13">
        <f>fuente1!H127</f>
        <v>0</v>
      </c>
      <c r="J163" s="13">
        <f>fuente1!I127</f>
        <v>0</v>
      </c>
      <c r="K163" s="15"/>
    </row>
    <row r="164" spans="2:11" x14ac:dyDescent="0.2">
      <c r="B164" s="40" t="s">
        <v>216</v>
      </c>
      <c r="C164" s="41"/>
      <c r="D164" s="9">
        <f t="shared" ref="D164:J164" si="22">D9+D91</f>
        <v>630600</v>
      </c>
      <c r="E164" s="12">
        <f t="shared" si="22"/>
        <v>75616545244</v>
      </c>
      <c r="F164" s="12">
        <f t="shared" si="22"/>
        <v>8493887940.3000011</v>
      </c>
      <c r="G164" s="12">
        <f t="shared" si="22"/>
        <v>84110433184.300018</v>
      </c>
      <c r="H164" s="12">
        <f t="shared" si="22"/>
        <v>84016248888.859985</v>
      </c>
      <c r="I164" s="12">
        <f t="shared" si="22"/>
        <v>79130645723.839996</v>
      </c>
      <c r="J164" s="12">
        <f t="shared" si="22"/>
        <v>94184295.44002533</v>
      </c>
      <c r="K164" s="15"/>
    </row>
    <row r="165" spans="2:11" ht="13.5" thickBot="1" x14ac:dyDescent="0.25">
      <c r="B165" s="3"/>
      <c r="C165" s="5"/>
      <c r="D165" s="8"/>
      <c r="E165" s="7"/>
      <c r="F165" s="4"/>
      <c r="G165" s="4"/>
      <c r="H165" s="4"/>
      <c r="I165" s="4"/>
      <c r="J165" s="4"/>
      <c r="K165" s="15"/>
    </row>
    <row r="169" spans="2:11" x14ac:dyDescent="0.2">
      <c r="F169" s="15"/>
    </row>
  </sheetData>
  <mergeCells count="38">
    <mergeCell ref="B89:C90"/>
    <mergeCell ref="E89:I89"/>
    <mergeCell ref="J89:J90"/>
    <mergeCell ref="B84:J84"/>
    <mergeCell ref="B85:J85"/>
    <mergeCell ref="B86:J86"/>
    <mergeCell ref="B87:J87"/>
    <mergeCell ref="B88:J88"/>
    <mergeCell ref="B2:J2"/>
    <mergeCell ref="B3:J3"/>
    <mergeCell ref="B4:J4"/>
    <mergeCell ref="B5:J5"/>
    <mergeCell ref="B6:J6"/>
    <mergeCell ref="B74:C74"/>
    <mergeCell ref="B7:C8"/>
    <mergeCell ref="E7:I7"/>
    <mergeCell ref="J7:J8"/>
    <mergeCell ref="B38:C38"/>
    <mergeCell ref="B48:C48"/>
    <mergeCell ref="B58:C58"/>
    <mergeCell ref="B62:C62"/>
    <mergeCell ref="B70:C70"/>
    <mergeCell ref="K5:K9"/>
    <mergeCell ref="B144:C144"/>
    <mergeCell ref="B152:C152"/>
    <mergeCell ref="B156:C156"/>
    <mergeCell ref="B164:C164"/>
    <mergeCell ref="B92:C92"/>
    <mergeCell ref="B100:C100"/>
    <mergeCell ref="B110:C110"/>
    <mergeCell ref="B120:C120"/>
    <mergeCell ref="B130:C130"/>
    <mergeCell ref="B140:C140"/>
    <mergeCell ref="B91:C91"/>
    <mergeCell ref="B9:C9"/>
    <mergeCell ref="B10:C10"/>
    <mergeCell ref="B18:C18"/>
    <mergeCell ref="B28:C28"/>
  </mergeCells>
  <pageMargins left="0.23622047244094491" right="0.19685039370078741" top="0.39370078740157483" bottom="0.39370078740157483" header="0.31496062992125984" footer="0.31496062992125984"/>
  <pageSetup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5"/>
  <sheetViews>
    <sheetView workbookViewId="0">
      <selection activeCell="B10" sqref="B10"/>
    </sheetView>
  </sheetViews>
  <sheetFormatPr baseColWidth="10" defaultRowHeight="12.75" x14ac:dyDescent="0.2"/>
  <cols>
    <col min="2" max="2" width="28.7109375" customWidth="1"/>
    <col min="7" max="7" width="17" customWidth="1"/>
  </cols>
  <sheetData>
    <row r="3" spans="2:11" x14ac:dyDescent="0.2">
      <c r="B3" t="s">
        <v>126</v>
      </c>
      <c r="C3" t="s">
        <v>127</v>
      </c>
      <c r="E3" t="s">
        <v>140</v>
      </c>
      <c r="F3" t="s">
        <v>141</v>
      </c>
    </row>
    <row r="4" spans="2:11" x14ac:dyDescent="0.2">
      <c r="B4" s="34" t="s">
        <v>168</v>
      </c>
      <c r="C4" s="34" t="s">
        <v>169</v>
      </c>
      <c r="E4" t="str">
        <f>+VLOOKUP(MID(B4,4,3),$I$4:$J$15,2,FALSE)</f>
        <v>Enero</v>
      </c>
      <c r="F4" t="str">
        <f>+VLOOKUP(RIGHT(B4,3),$I$4:$J$15,2,FALSE)</f>
        <v>Diciembre</v>
      </c>
      <c r="I4" t="s">
        <v>128</v>
      </c>
      <c r="J4" t="s">
        <v>142</v>
      </c>
      <c r="K4" s="33" t="s">
        <v>155</v>
      </c>
    </row>
    <row r="5" spans="2:11" x14ac:dyDescent="0.2">
      <c r="E5" t="str">
        <f>+VLOOKUP(E4,$J$4:$K$15,2,FALSE)</f>
        <v>01</v>
      </c>
      <c r="F5" t="str">
        <f>+VLOOKUP(F4,$J$4:$K$15,2,FALSE)</f>
        <v>12</v>
      </c>
      <c r="I5" t="s">
        <v>129</v>
      </c>
      <c r="J5" t="s">
        <v>143</v>
      </c>
      <c r="K5" s="33" t="s">
        <v>156</v>
      </c>
    </row>
    <row r="6" spans="2:11" x14ac:dyDescent="0.2">
      <c r="B6" t="s">
        <v>154</v>
      </c>
      <c r="I6" t="s">
        <v>130</v>
      </c>
      <c r="J6" t="s">
        <v>144</v>
      </c>
      <c r="K6" s="33" t="s">
        <v>157</v>
      </c>
    </row>
    <row r="7" spans="2:11" x14ac:dyDescent="0.2">
      <c r="I7" t="s">
        <v>131</v>
      </c>
      <c r="J7" t="s">
        <v>145</v>
      </c>
      <c r="K7" s="33" t="s">
        <v>158</v>
      </c>
    </row>
    <row r="8" spans="2:11" x14ac:dyDescent="0.2">
      <c r="I8" t="s">
        <v>132</v>
      </c>
      <c r="J8" t="s">
        <v>146</v>
      </c>
      <c r="K8" s="33" t="s">
        <v>159</v>
      </c>
    </row>
    <row r="9" spans="2:11" x14ac:dyDescent="0.2">
      <c r="I9" t="s">
        <v>133</v>
      </c>
      <c r="J9" t="s">
        <v>147</v>
      </c>
      <c r="K9" s="33" t="s">
        <v>160</v>
      </c>
    </row>
    <row r="10" spans="2:11" x14ac:dyDescent="0.2">
      <c r="B10" t="str">
        <f>CONCATENATE("Del ",1," de ", E4, " al ",DAY(EOMONTH(DATE("20"&amp;C4,F5,1),0))," de ",F4," del ","20"&amp;C4)</f>
        <v>Del 1 de Enero al 31 de Diciembre del 2021</v>
      </c>
      <c r="I10" t="s">
        <v>134</v>
      </c>
      <c r="J10" t="s">
        <v>148</v>
      </c>
      <c r="K10" s="33" t="s">
        <v>161</v>
      </c>
    </row>
    <row r="11" spans="2:11" x14ac:dyDescent="0.2">
      <c r="I11" t="s">
        <v>135</v>
      </c>
      <c r="J11" t="s">
        <v>149</v>
      </c>
      <c r="K11" s="33" t="s">
        <v>162</v>
      </c>
    </row>
    <row r="12" spans="2:11" x14ac:dyDescent="0.2">
      <c r="I12" t="s">
        <v>136</v>
      </c>
      <c r="J12" t="s">
        <v>150</v>
      </c>
      <c r="K12" s="33" t="s">
        <v>163</v>
      </c>
    </row>
    <row r="13" spans="2:11" x14ac:dyDescent="0.2">
      <c r="B13" t="s">
        <v>125</v>
      </c>
      <c r="I13" t="s">
        <v>137</v>
      </c>
      <c r="J13" t="s">
        <v>151</v>
      </c>
      <c r="K13" s="33" t="s">
        <v>164</v>
      </c>
    </row>
    <row r="14" spans="2:11" x14ac:dyDescent="0.2">
      <c r="I14" t="s">
        <v>138</v>
      </c>
      <c r="J14" t="s">
        <v>152</v>
      </c>
      <c r="K14" s="33" t="s">
        <v>165</v>
      </c>
    </row>
    <row r="15" spans="2:11" x14ac:dyDescent="0.2">
      <c r="I15" t="s">
        <v>139</v>
      </c>
      <c r="J15" t="s">
        <v>153</v>
      </c>
      <c r="K15" s="33" t="s">
        <v>166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topLeftCell="C1" zoomScale="80" zoomScaleNormal="80" workbookViewId="0">
      <selection activeCell="I2" sqref="I2"/>
    </sheetView>
  </sheetViews>
  <sheetFormatPr baseColWidth="10" defaultColWidth="11.42578125" defaultRowHeight="12.75" x14ac:dyDescent="0.2"/>
  <cols>
    <col min="1" max="1" width="45.5703125" bestFit="1" customWidth="1"/>
    <col min="2" max="2" width="64.140625" bestFit="1" customWidth="1"/>
    <col min="3" max="3" width="84.28515625" bestFit="1" customWidth="1"/>
    <col min="4" max="4" width="21.85546875" bestFit="1" customWidth="1"/>
    <col min="5" max="5" width="29.140625" bestFit="1" customWidth="1"/>
    <col min="6" max="8" width="21.7109375" bestFit="1" customWidth="1"/>
    <col min="9" max="9" width="21.42578125" bestFit="1" customWidth="1"/>
    <col min="10" max="10" width="18.7109375" bestFit="1" customWidth="1"/>
  </cols>
  <sheetData>
    <row r="1" spans="1:10" ht="25.5" x14ac:dyDescent="0.2">
      <c r="A1" s="17" t="s">
        <v>75</v>
      </c>
      <c r="B1" s="17" t="s">
        <v>76</v>
      </c>
      <c r="C1" s="17" t="s">
        <v>75</v>
      </c>
      <c r="D1" s="31" t="s">
        <v>116</v>
      </c>
      <c r="E1" s="31" t="s">
        <v>117</v>
      </c>
      <c r="F1" s="31" t="s">
        <v>118</v>
      </c>
      <c r="G1" s="31" t="s">
        <v>119</v>
      </c>
      <c r="H1" s="31" t="s">
        <v>120</v>
      </c>
      <c r="I1" s="31" t="s">
        <v>121</v>
      </c>
    </row>
    <row r="2" spans="1:10" x14ac:dyDescent="0.2">
      <c r="A2" s="16" t="s">
        <v>170</v>
      </c>
      <c r="B2" s="16" t="s">
        <v>77</v>
      </c>
      <c r="C2" s="16" t="s">
        <v>171</v>
      </c>
      <c r="D2" s="28">
        <v>5913666050</v>
      </c>
      <c r="E2" s="19">
        <v>-3942768173.4699998</v>
      </c>
      <c r="F2" s="28">
        <v>1970897876.53</v>
      </c>
      <c r="G2" s="19">
        <v>3353193714.5</v>
      </c>
      <c r="H2" s="19">
        <v>2800337082.0700002</v>
      </c>
      <c r="I2" s="28">
        <v>-1382295837.97</v>
      </c>
      <c r="J2" s="32"/>
    </row>
    <row r="3" spans="1:10" x14ac:dyDescent="0.2">
      <c r="A3" s="16" t="s">
        <v>78</v>
      </c>
      <c r="B3" s="16" t="s">
        <v>78</v>
      </c>
      <c r="C3" s="16" t="s">
        <v>172</v>
      </c>
      <c r="D3" s="28">
        <v>192452631</v>
      </c>
      <c r="E3" s="19">
        <v>44778257.780000001</v>
      </c>
      <c r="F3" s="28">
        <v>237230888.78</v>
      </c>
      <c r="G3" s="19">
        <v>237230888.78</v>
      </c>
      <c r="H3" s="19">
        <v>208778733.24000001</v>
      </c>
      <c r="I3" s="29">
        <v>0</v>
      </c>
    </row>
    <row r="4" spans="1:10" x14ac:dyDescent="0.2">
      <c r="A4" s="16" t="s">
        <v>78</v>
      </c>
      <c r="B4" s="16" t="s">
        <v>78</v>
      </c>
      <c r="C4" s="16" t="s">
        <v>79</v>
      </c>
      <c r="D4" s="28">
        <v>2812077292</v>
      </c>
      <c r="E4" s="19">
        <v>-818667378.94000006</v>
      </c>
      <c r="F4" s="28">
        <v>1993409913.0599999</v>
      </c>
      <c r="G4" s="19">
        <v>1993409913.0599999</v>
      </c>
      <c r="H4" s="19">
        <v>1553551310.74</v>
      </c>
      <c r="I4" s="29">
        <v>0</v>
      </c>
    </row>
    <row r="5" spans="1:10" x14ac:dyDescent="0.2">
      <c r="A5" s="16" t="s">
        <v>78</v>
      </c>
      <c r="B5" s="16" t="s">
        <v>78</v>
      </c>
      <c r="C5" s="16" t="s">
        <v>80</v>
      </c>
      <c r="D5" s="28">
        <v>1867183499</v>
      </c>
      <c r="E5" s="19">
        <v>-182034250.16</v>
      </c>
      <c r="F5" s="28">
        <v>1685149248.8399999</v>
      </c>
      <c r="G5" s="19">
        <v>1685149248.8399999</v>
      </c>
      <c r="H5" s="19">
        <v>1088514510.9400001</v>
      </c>
      <c r="I5" s="29">
        <v>0</v>
      </c>
    </row>
    <row r="6" spans="1:10" x14ac:dyDescent="0.2">
      <c r="A6" s="16" t="s">
        <v>78</v>
      </c>
      <c r="B6" s="16" t="s">
        <v>78</v>
      </c>
      <c r="C6" s="16" t="s">
        <v>173</v>
      </c>
      <c r="D6" s="28">
        <v>1278043320</v>
      </c>
      <c r="E6" s="19">
        <v>1190722500.3699999</v>
      </c>
      <c r="F6" s="28">
        <v>2468765820.3699999</v>
      </c>
      <c r="G6" s="19">
        <v>2468765820.3699999</v>
      </c>
      <c r="H6" s="19">
        <v>2033854321.1700001</v>
      </c>
      <c r="I6" s="29">
        <v>0</v>
      </c>
    </row>
    <row r="7" spans="1:10" x14ac:dyDescent="0.2">
      <c r="A7" s="16" t="s">
        <v>78</v>
      </c>
      <c r="B7" s="16" t="s">
        <v>78</v>
      </c>
      <c r="C7" s="16" t="s">
        <v>81</v>
      </c>
      <c r="D7" s="28">
        <v>193250609</v>
      </c>
      <c r="E7" s="19">
        <v>-193250609</v>
      </c>
      <c r="F7" s="29">
        <v>0</v>
      </c>
      <c r="G7" s="20">
        <v>0</v>
      </c>
      <c r="H7" s="20">
        <v>0</v>
      </c>
      <c r="I7" s="29">
        <v>0</v>
      </c>
    </row>
    <row r="8" spans="1:10" x14ac:dyDescent="0.2">
      <c r="A8" s="16" t="s">
        <v>78</v>
      </c>
      <c r="B8" s="16" t="s">
        <v>78</v>
      </c>
      <c r="C8" s="16" t="s">
        <v>174</v>
      </c>
      <c r="D8" s="28">
        <v>71210964</v>
      </c>
      <c r="E8" s="19">
        <v>-71049985.409999996</v>
      </c>
      <c r="F8" s="28">
        <v>160978.59</v>
      </c>
      <c r="G8" s="19">
        <v>160978.59</v>
      </c>
      <c r="H8" s="19">
        <v>160978.59</v>
      </c>
      <c r="I8" s="29">
        <v>0</v>
      </c>
    </row>
    <row r="9" spans="1:10" x14ac:dyDescent="0.2">
      <c r="A9" s="16" t="s">
        <v>78</v>
      </c>
      <c r="B9" s="16" t="s">
        <v>82</v>
      </c>
      <c r="C9" s="16" t="s">
        <v>175</v>
      </c>
      <c r="D9" s="28">
        <v>68637031</v>
      </c>
      <c r="E9" s="19">
        <v>-35671273.289999999</v>
      </c>
      <c r="F9" s="28">
        <v>32965757.710000001</v>
      </c>
      <c r="G9" s="19">
        <v>32965757.710000001</v>
      </c>
      <c r="H9" s="19">
        <v>29298732.02</v>
      </c>
      <c r="I9" s="29">
        <v>0</v>
      </c>
    </row>
    <row r="10" spans="1:10" x14ac:dyDescent="0.2">
      <c r="A10" s="16" t="s">
        <v>78</v>
      </c>
      <c r="B10" s="16" t="s">
        <v>78</v>
      </c>
      <c r="C10" s="16" t="s">
        <v>83</v>
      </c>
      <c r="D10" s="28">
        <v>256739030</v>
      </c>
      <c r="E10" s="19">
        <v>70082411.719999999</v>
      </c>
      <c r="F10" s="28">
        <v>326821441.72000003</v>
      </c>
      <c r="G10" s="19">
        <v>326821441.72000003</v>
      </c>
      <c r="H10" s="19">
        <v>181315306.78999999</v>
      </c>
      <c r="I10" s="29">
        <v>0</v>
      </c>
    </row>
    <row r="11" spans="1:10" x14ac:dyDescent="0.2">
      <c r="A11" s="16" t="s">
        <v>78</v>
      </c>
      <c r="B11" s="16" t="s">
        <v>78</v>
      </c>
      <c r="C11" s="16" t="s">
        <v>176</v>
      </c>
      <c r="D11" s="28">
        <v>291884</v>
      </c>
      <c r="E11" s="19">
        <v>-227480.19</v>
      </c>
      <c r="F11" s="28">
        <v>64403.81</v>
      </c>
      <c r="G11" s="19">
        <v>64403.81</v>
      </c>
      <c r="H11" s="19">
        <v>459.39</v>
      </c>
      <c r="I11" s="29">
        <v>0</v>
      </c>
    </row>
    <row r="12" spans="1:10" x14ac:dyDescent="0.2">
      <c r="A12" s="16" t="s">
        <v>78</v>
      </c>
      <c r="B12" s="16" t="s">
        <v>78</v>
      </c>
      <c r="C12" s="16" t="s">
        <v>177</v>
      </c>
      <c r="D12" s="28">
        <v>15745607</v>
      </c>
      <c r="E12" s="19">
        <v>-2203039.85</v>
      </c>
      <c r="F12" s="28">
        <v>13542567.15</v>
      </c>
      <c r="G12" s="19">
        <v>13542567.15</v>
      </c>
      <c r="H12" s="19">
        <v>8171359.1399999997</v>
      </c>
      <c r="I12" s="29">
        <v>0</v>
      </c>
    </row>
    <row r="13" spans="1:10" x14ac:dyDescent="0.2">
      <c r="A13" s="16" t="s">
        <v>78</v>
      </c>
      <c r="B13" s="16" t="s">
        <v>78</v>
      </c>
      <c r="C13" s="16" t="s">
        <v>178</v>
      </c>
      <c r="D13" s="28">
        <v>10816283</v>
      </c>
      <c r="E13" s="19">
        <v>-5658690.3600000003</v>
      </c>
      <c r="F13" s="28">
        <v>5157592.6399999997</v>
      </c>
      <c r="G13" s="19">
        <v>5157592.6399999997</v>
      </c>
      <c r="H13" s="19">
        <v>2016476.47</v>
      </c>
      <c r="I13" s="29">
        <v>0</v>
      </c>
    </row>
    <row r="14" spans="1:10" x14ac:dyDescent="0.2">
      <c r="A14" s="16" t="s">
        <v>78</v>
      </c>
      <c r="B14" s="16" t="s">
        <v>78</v>
      </c>
      <c r="C14" s="16" t="s">
        <v>84</v>
      </c>
      <c r="D14" s="28">
        <v>133831525</v>
      </c>
      <c r="E14" s="19">
        <v>260290.19</v>
      </c>
      <c r="F14" s="28">
        <v>134091815.19</v>
      </c>
      <c r="G14" s="19">
        <v>134050016.45</v>
      </c>
      <c r="H14" s="19">
        <v>127755237.73</v>
      </c>
      <c r="I14" s="28">
        <v>41798.74</v>
      </c>
    </row>
    <row r="15" spans="1:10" x14ac:dyDescent="0.2">
      <c r="A15" s="16" t="s">
        <v>78</v>
      </c>
      <c r="B15" s="16" t="s">
        <v>78</v>
      </c>
      <c r="C15" s="16" t="s">
        <v>179</v>
      </c>
      <c r="D15" s="28">
        <v>48421473</v>
      </c>
      <c r="E15" s="19">
        <v>-36703943.369999997</v>
      </c>
      <c r="F15" s="28">
        <v>11717529.630000001</v>
      </c>
      <c r="G15" s="19">
        <v>11717516.58</v>
      </c>
      <c r="H15" s="19">
        <v>10030090.42</v>
      </c>
      <c r="I15" s="28">
        <v>13.05</v>
      </c>
    </row>
    <row r="16" spans="1:10" x14ac:dyDescent="0.2">
      <c r="A16" s="16" t="s">
        <v>78</v>
      </c>
      <c r="B16" s="16" t="s">
        <v>78</v>
      </c>
      <c r="C16" s="16" t="s">
        <v>85</v>
      </c>
      <c r="D16" s="28">
        <v>28381182</v>
      </c>
      <c r="E16" s="19">
        <v>-27796280.27</v>
      </c>
      <c r="F16" s="28">
        <v>584901.73</v>
      </c>
      <c r="G16" s="19">
        <v>584901.73</v>
      </c>
      <c r="H16" s="19">
        <v>8032.57</v>
      </c>
      <c r="I16" s="29">
        <v>0</v>
      </c>
    </row>
    <row r="17" spans="1:9" x14ac:dyDescent="0.2">
      <c r="A17" s="16" t="s">
        <v>78</v>
      </c>
      <c r="B17" s="16" t="s">
        <v>78</v>
      </c>
      <c r="C17" s="16" t="s">
        <v>86</v>
      </c>
      <c r="D17" s="28">
        <v>17070104</v>
      </c>
      <c r="E17" s="19">
        <v>-7170484.1100000003</v>
      </c>
      <c r="F17" s="28">
        <v>9899619.8900000006</v>
      </c>
      <c r="G17" s="19">
        <v>9899619.8900000006</v>
      </c>
      <c r="H17" s="19">
        <v>4109132.52</v>
      </c>
      <c r="I17" s="29">
        <v>0</v>
      </c>
    </row>
    <row r="18" spans="1:9" x14ac:dyDescent="0.2">
      <c r="A18" s="16" t="s">
        <v>78</v>
      </c>
      <c r="B18" s="16" t="s">
        <v>87</v>
      </c>
      <c r="C18" s="16" t="s">
        <v>180</v>
      </c>
      <c r="D18" s="28">
        <v>237395966</v>
      </c>
      <c r="E18" s="19">
        <v>-69875949.629999995</v>
      </c>
      <c r="F18" s="28">
        <v>167520016.37</v>
      </c>
      <c r="G18" s="19">
        <v>167520016.37</v>
      </c>
      <c r="H18" s="19">
        <v>128078366.55</v>
      </c>
      <c r="I18" s="29">
        <v>0</v>
      </c>
    </row>
    <row r="19" spans="1:9" x14ac:dyDescent="0.2">
      <c r="A19" s="16" t="s">
        <v>78</v>
      </c>
      <c r="B19" s="16" t="s">
        <v>78</v>
      </c>
      <c r="C19" s="16" t="s">
        <v>88</v>
      </c>
      <c r="D19" s="28">
        <v>213480011</v>
      </c>
      <c r="E19" s="19">
        <v>225995003.90000001</v>
      </c>
      <c r="F19" s="28">
        <v>439475014.89999998</v>
      </c>
      <c r="G19" s="19">
        <v>439475014.89999998</v>
      </c>
      <c r="H19" s="19">
        <v>305368802.97000003</v>
      </c>
      <c r="I19" s="29">
        <v>0</v>
      </c>
    </row>
    <row r="20" spans="1:9" x14ac:dyDescent="0.2">
      <c r="A20" s="16" t="s">
        <v>78</v>
      </c>
      <c r="B20" s="16" t="s">
        <v>78</v>
      </c>
      <c r="C20" s="16" t="s">
        <v>181</v>
      </c>
      <c r="D20" s="28">
        <v>204727036</v>
      </c>
      <c r="E20" s="19">
        <v>627236613.09000003</v>
      </c>
      <c r="F20" s="28">
        <v>831963649.09000003</v>
      </c>
      <c r="G20" s="19">
        <v>831963649.09000003</v>
      </c>
      <c r="H20" s="19">
        <v>613430809.98000002</v>
      </c>
      <c r="I20" s="29">
        <v>0</v>
      </c>
    </row>
    <row r="21" spans="1:9" x14ac:dyDescent="0.2">
      <c r="A21" s="16" t="s">
        <v>78</v>
      </c>
      <c r="B21" s="16" t="s">
        <v>78</v>
      </c>
      <c r="C21" s="16" t="s">
        <v>89</v>
      </c>
      <c r="D21" s="28">
        <v>74108527</v>
      </c>
      <c r="E21" s="19">
        <v>-33034949.07</v>
      </c>
      <c r="F21" s="28">
        <v>41073577.93</v>
      </c>
      <c r="G21" s="19">
        <v>41073577.93</v>
      </c>
      <c r="H21" s="19">
        <v>38000859.600000001</v>
      </c>
      <c r="I21" s="29">
        <v>0</v>
      </c>
    </row>
    <row r="22" spans="1:9" x14ac:dyDescent="0.2">
      <c r="A22" s="16" t="s">
        <v>78</v>
      </c>
      <c r="B22" s="16" t="s">
        <v>78</v>
      </c>
      <c r="C22" s="16" t="s">
        <v>182</v>
      </c>
      <c r="D22" s="28">
        <v>83367623</v>
      </c>
      <c r="E22" s="19">
        <v>-12466703.800000001</v>
      </c>
      <c r="F22" s="28">
        <v>70900919.200000003</v>
      </c>
      <c r="G22" s="19">
        <v>70900919.200000003</v>
      </c>
      <c r="H22" s="19">
        <v>57026490.560000002</v>
      </c>
      <c r="I22" s="29">
        <v>0</v>
      </c>
    </row>
    <row r="23" spans="1:9" x14ac:dyDescent="0.2">
      <c r="A23" s="16" t="s">
        <v>78</v>
      </c>
      <c r="B23" s="16" t="s">
        <v>78</v>
      </c>
      <c r="C23" s="16" t="s">
        <v>183</v>
      </c>
      <c r="D23" s="28">
        <v>104334018</v>
      </c>
      <c r="E23" s="19">
        <v>215928209.94999999</v>
      </c>
      <c r="F23" s="28">
        <v>320262227.94999999</v>
      </c>
      <c r="G23" s="19">
        <v>320262227.94999999</v>
      </c>
      <c r="H23" s="19">
        <v>310229803.50999999</v>
      </c>
      <c r="I23" s="29">
        <v>0</v>
      </c>
    </row>
    <row r="24" spans="1:9" x14ac:dyDescent="0.2">
      <c r="A24" s="16" t="s">
        <v>78</v>
      </c>
      <c r="B24" s="16" t="s">
        <v>78</v>
      </c>
      <c r="C24" s="16" t="s">
        <v>184</v>
      </c>
      <c r="D24" s="28">
        <v>43374229</v>
      </c>
      <c r="E24" s="19">
        <v>-34021733.490000002</v>
      </c>
      <c r="F24" s="28">
        <v>9352495.5099999998</v>
      </c>
      <c r="G24" s="19">
        <v>9337830.5099999998</v>
      </c>
      <c r="H24" s="19">
        <v>8272604.6699999999</v>
      </c>
      <c r="I24" s="28">
        <v>14665</v>
      </c>
    </row>
    <row r="25" spans="1:9" x14ac:dyDescent="0.2">
      <c r="A25" s="16" t="s">
        <v>78</v>
      </c>
      <c r="B25" s="16" t="s">
        <v>78</v>
      </c>
      <c r="C25" s="16" t="s">
        <v>90</v>
      </c>
      <c r="D25" s="28">
        <v>38598678</v>
      </c>
      <c r="E25" s="19">
        <v>-15874250.779999999</v>
      </c>
      <c r="F25" s="28">
        <v>22724427.219999999</v>
      </c>
      <c r="G25" s="19">
        <v>22724427.219999999</v>
      </c>
      <c r="H25" s="19">
        <v>20763609.449999999</v>
      </c>
      <c r="I25" s="29">
        <v>0</v>
      </c>
    </row>
    <row r="26" spans="1:9" x14ac:dyDescent="0.2">
      <c r="A26" s="16" t="s">
        <v>78</v>
      </c>
      <c r="B26" s="16" t="s">
        <v>78</v>
      </c>
      <c r="C26" s="16" t="s">
        <v>91</v>
      </c>
      <c r="D26" s="28">
        <v>532138436</v>
      </c>
      <c r="E26" s="19">
        <v>447950987.69999999</v>
      </c>
      <c r="F26" s="28">
        <v>980089423.70000005</v>
      </c>
      <c r="G26" s="19">
        <v>980089423.70000005</v>
      </c>
      <c r="H26" s="19">
        <v>761039074.86000001</v>
      </c>
      <c r="I26" s="29">
        <v>0</v>
      </c>
    </row>
    <row r="27" spans="1:9" x14ac:dyDescent="0.2">
      <c r="A27" s="16" t="s">
        <v>78</v>
      </c>
      <c r="B27" s="16" t="s">
        <v>92</v>
      </c>
      <c r="C27" s="16" t="s">
        <v>185</v>
      </c>
      <c r="D27" s="28">
        <v>6487739925</v>
      </c>
      <c r="E27" s="19">
        <v>123462607.31999999</v>
      </c>
      <c r="F27" s="28">
        <v>6611202532.3199997</v>
      </c>
      <c r="G27" s="19">
        <v>6611086289.8000002</v>
      </c>
      <c r="H27" s="19">
        <v>6476200530.3100004</v>
      </c>
      <c r="I27" s="28">
        <v>116242.52</v>
      </c>
    </row>
    <row r="28" spans="1:9" x14ac:dyDescent="0.2">
      <c r="A28" s="16" t="s">
        <v>78</v>
      </c>
      <c r="B28" s="16" t="s">
        <v>78</v>
      </c>
      <c r="C28" s="16" t="s">
        <v>186</v>
      </c>
      <c r="D28" s="28">
        <v>4496875592</v>
      </c>
      <c r="E28" s="19">
        <v>1015227841.04</v>
      </c>
      <c r="F28" s="28">
        <v>5512103433.04</v>
      </c>
      <c r="G28" s="19">
        <v>5512103433.04</v>
      </c>
      <c r="H28" s="19">
        <v>4858206676.7799997</v>
      </c>
      <c r="I28" s="29">
        <v>0</v>
      </c>
    </row>
    <row r="29" spans="1:9" x14ac:dyDescent="0.2">
      <c r="A29" s="16" t="s">
        <v>78</v>
      </c>
      <c r="B29" s="16" t="s">
        <v>78</v>
      </c>
      <c r="C29" s="16" t="s">
        <v>93</v>
      </c>
      <c r="D29" s="28">
        <v>1054124576</v>
      </c>
      <c r="E29" s="19">
        <v>-794191629.51999998</v>
      </c>
      <c r="F29" s="28">
        <v>259932946.47999999</v>
      </c>
      <c r="G29" s="19">
        <v>259912699.74000001</v>
      </c>
      <c r="H29" s="19">
        <v>189786830.05000001</v>
      </c>
      <c r="I29" s="28">
        <v>20246.740000000002</v>
      </c>
    </row>
    <row r="30" spans="1:9" x14ac:dyDescent="0.2">
      <c r="A30" s="16" t="s">
        <v>78</v>
      </c>
      <c r="B30" s="16" t="s">
        <v>78</v>
      </c>
      <c r="C30" s="16" t="s">
        <v>94</v>
      </c>
      <c r="D30" s="28">
        <v>431555628</v>
      </c>
      <c r="E30" s="19">
        <v>692141577.69000006</v>
      </c>
      <c r="F30" s="28">
        <v>1123697205.6900001</v>
      </c>
      <c r="G30" s="19">
        <v>1123697205.6900001</v>
      </c>
      <c r="H30" s="19">
        <v>1074504175.0899999</v>
      </c>
      <c r="I30" s="29">
        <v>0</v>
      </c>
    </row>
    <row r="31" spans="1:9" x14ac:dyDescent="0.2">
      <c r="A31" s="16" t="s">
        <v>78</v>
      </c>
      <c r="B31" s="16" t="s">
        <v>78</v>
      </c>
      <c r="C31" s="16" t="s">
        <v>95</v>
      </c>
      <c r="D31" s="28">
        <v>6167804</v>
      </c>
      <c r="E31" s="19">
        <v>-4194920.96</v>
      </c>
      <c r="F31" s="28">
        <v>1972883.04</v>
      </c>
      <c r="G31" s="19">
        <v>1972883.04</v>
      </c>
      <c r="H31" s="19">
        <v>1972099.66</v>
      </c>
      <c r="I31" s="29">
        <v>0</v>
      </c>
    </row>
    <row r="32" spans="1:9" x14ac:dyDescent="0.2">
      <c r="A32" s="16" t="s">
        <v>78</v>
      </c>
      <c r="B32" s="16" t="s">
        <v>78</v>
      </c>
      <c r="C32" s="16" t="s">
        <v>187</v>
      </c>
      <c r="D32" s="28">
        <v>126528285</v>
      </c>
      <c r="E32" s="19">
        <v>-103836748.98999999</v>
      </c>
      <c r="F32" s="28">
        <v>22691536.010000002</v>
      </c>
      <c r="G32" s="19">
        <v>21920879.289999999</v>
      </c>
      <c r="H32" s="19">
        <v>21920879.289999999</v>
      </c>
      <c r="I32" s="28">
        <v>770656.72</v>
      </c>
    </row>
    <row r="33" spans="1:9" x14ac:dyDescent="0.2">
      <c r="A33" s="16" t="s">
        <v>78</v>
      </c>
      <c r="B33" s="16" t="s">
        <v>78</v>
      </c>
      <c r="C33" s="16" t="s">
        <v>96</v>
      </c>
      <c r="D33" s="29">
        <v>0</v>
      </c>
      <c r="E33" s="20">
        <v>0</v>
      </c>
      <c r="F33" s="29">
        <v>0</v>
      </c>
      <c r="G33" s="20">
        <v>0</v>
      </c>
      <c r="H33" s="20">
        <v>0</v>
      </c>
      <c r="I33" s="29">
        <v>0</v>
      </c>
    </row>
    <row r="34" spans="1:9" x14ac:dyDescent="0.2">
      <c r="A34" s="16" t="s">
        <v>78</v>
      </c>
      <c r="B34" s="16" t="s">
        <v>78</v>
      </c>
      <c r="C34" s="16" t="s">
        <v>97</v>
      </c>
      <c r="D34" s="29">
        <v>0</v>
      </c>
      <c r="E34" s="20">
        <v>0</v>
      </c>
      <c r="F34" s="29">
        <v>0</v>
      </c>
      <c r="G34" s="20">
        <v>0</v>
      </c>
      <c r="H34" s="20">
        <v>0</v>
      </c>
      <c r="I34" s="29">
        <v>0</v>
      </c>
    </row>
    <row r="35" spans="1:9" x14ac:dyDescent="0.2">
      <c r="A35" s="16" t="s">
        <v>78</v>
      </c>
      <c r="B35" s="16" t="s">
        <v>78</v>
      </c>
      <c r="C35" s="16" t="s">
        <v>98</v>
      </c>
      <c r="D35" s="28">
        <v>100000</v>
      </c>
      <c r="E35" s="19">
        <v>-23440</v>
      </c>
      <c r="F35" s="28">
        <v>76560</v>
      </c>
      <c r="G35" s="19">
        <v>76560</v>
      </c>
      <c r="H35" s="19">
        <v>76560</v>
      </c>
      <c r="I35" s="29">
        <v>0</v>
      </c>
    </row>
    <row r="36" spans="1:9" x14ac:dyDescent="0.2">
      <c r="A36" s="16" t="s">
        <v>78</v>
      </c>
      <c r="B36" s="16" t="s">
        <v>99</v>
      </c>
      <c r="C36" s="16" t="s">
        <v>188</v>
      </c>
      <c r="D36" s="28">
        <v>3603937</v>
      </c>
      <c r="E36" s="19">
        <v>7307584.2300000004</v>
      </c>
      <c r="F36" s="28">
        <v>10911521.23</v>
      </c>
      <c r="G36" s="19">
        <v>10911521.23</v>
      </c>
      <c r="H36" s="19">
        <v>10032111.59</v>
      </c>
      <c r="I36" s="29">
        <v>0</v>
      </c>
    </row>
    <row r="37" spans="1:9" x14ac:dyDescent="0.2">
      <c r="A37" s="16" t="s">
        <v>78</v>
      </c>
      <c r="B37" s="16" t="s">
        <v>78</v>
      </c>
      <c r="C37" s="16" t="s">
        <v>100</v>
      </c>
      <c r="D37" s="29">
        <v>0</v>
      </c>
      <c r="E37" s="19">
        <v>278642.64</v>
      </c>
      <c r="F37" s="28">
        <v>278642.64</v>
      </c>
      <c r="G37" s="19">
        <v>278642.64</v>
      </c>
      <c r="H37" s="19">
        <v>278642.64</v>
      </c>
      <c r="I37" s="29">
        <v>0</v>
      </c>
    </row>
    <row r="38" spans="1:9" x14ac:dyDescent="0.2">
      <c r="A38" s="16" t="s">
        <v>78</v>
      </c>
      <c r="B38" s="16" t="s">
        <v>78</v>
      </c>
      <c r="C38" s="16" t="s">
        <v>189</v>
      </c>
      <c r="D38" s="29">
        <v>0</v>
      </c>
      <c r="E38" s="19">
        <v>406000</v>
      </c>
      <c r="F38" s="28">
        <v>406000</v>
      </c>
      <c r="G38" s="19">
        <v>406000</v>
      </c>
      <c r="H38" s="20">
        <v>0</v>
      </c>
      <c r="I38" s="29">
        <v>0</v>
      </c>
    </row>
    <row r="39" spans="1:9" x14ac:dyDescent="0.2">
      <c r="A39" s="16" t="s">
        <v>78</v>
      </c>
      <c r="B39" s="16" t="s">
        <v>78</v>
      </c>
      <c r="C39" s="16" t="s">
        <v>190</v>
      </c>
      <c r="D39" s="28">
        <v>525000</v>
      </c>
      <c r="E39" s="19">
        <v>26265754.699999999</v>
      </c>
      <c r="F39" s="28">
        <v>26790754.699999999</v>
      </c>
      <c r="G39" s="19">
        <v>26790754.699999999</v>
      </c>
      <c r="H39" s="19">
        <v>10105215.08</v>
      </c>
      <c r="I39" s="29">
        <v>0</v>
      </c>
    </row>
    <row r="40" spans="1:9" x14ac:dyDescent="0.2">
      <c r="A40" s="16" t="s">
        <v>78</v>
      </c>
      <c r="B40" s="16" t="s">
        <v>78</v>
      </c>
      <c r="C40" s="16" t="s">
        <v>101</v>
      </c>
      <c r="D40" s="29">
        <v>0</v>
      </c>
      <c r="E40" s="19">
        <v>332179.92</v>
      </c>
      <c r="F40" s="28">
        <v>332179.92</v>
      </c>
      <c r="G40" s="19">
        <v>332179.92</v>
      </c>
      <c r="H40" s="19">
        <v>332179.92</v>
      </c>
      <c r="I40" s="29">
        <v>0</v>
      </c>
    </row>
    <row r="41" spans="1:9" x14ac:dyDescent="0.2">
      <c r="A41" s="16" t="s">
        <v>78</v>
      </c>
      <c r="B41" s="16" t="s">
        <v>78</v>
      </c>
      <c r="C41" s="16" t="s">
        <v>102</v>
      </c>
      <c r="D41" s="28">
        <v>100000</v>
      </c>
      <c r="E41" s="19">
        <v>4673184.4800000004</v>
      </c>
      <c r="F41" s="28">
        <v>4773184.4800000004</v>
      </c>
      <c r="G41" s="19">
        <v>4773184.4800000004</v>
      </c>
      <c r="H41" s="19">
        <v>4602284.42</v>
      </c>
      <c r="I41" s="29">
        <v>0</v>
      </c>
    </row>
    <row r="42" spans="1:9" x14ac:dyDescent="0.2">
      <c r="A42" s="16" t="s">
        <v>78</v>
      </c>
      <c r="B42" s="16" t="s">
        <v>78</v>
      </c>
      <c r="C42" s="16" t="s">
        <v>191</v>
      </c>
      <c r="D42" s="29">
        <v>0</v>
      </c>
      <c r="E42" s="20">
        <v>0</v>
      </c>
      <c r="F42" s="29">
        <v>0</v>
      </c>
      <c r="G42" s="20">
        <v>0</v>
      </c>
      <c r="H42" s="20">
        <v>0</v>
      </c>
      <c r="I42" s="29">
        <v>0</v>
      </c>
    </row>
    <row r="43" spans="1:9" x14ac:dyDescent="0.2">
      <c r="A43" s="16" t="s">
        <v>78</v>
      </c>
      <c r="B43" s="16" t="s">
        <v>78</v>
      </c>
      <c r="C43" s="16" t="s">
        <v>122</v>
      </c>
      <c r="D43" s="29">
        <v>0</v>
      </c>
      <c r="E43" s="19">
        <v>655942028.85000002</v>
      </c>
      <c r="F43" s="28">
        <v>655942028.85000002</v>
      </c>
      <c r="G43" s="19">
        <v>655942028.85000002</v>
      </c>
      <c r="H43" s="19">
        <v>655942028.85000002</v>
      </c>
      <c r="I43" s="29">
        <v>0</v>
      </c>
    </row>
    <row r="44" spans="1:9" x14ac:dyDescent="0.2">
      <c r="A44" s="16" t="s">
        <v>78</v>
      </c>
      <c r="B44" s="16" t="s">
        <v>78</v>
      </c>
      <c r="C44" s="16" t="s">
        <v>103</v>
      </c>
      <c r="D44" s="28">
        <v>670000</v>
      </c>
      <c r="E44" s="19">
        <v>628228.06000000006</v>
      </c>
      <c r="F44" s="28">
        <v>1298228.06</v>
      </c>
      <c r="G44" s="19">
        <v>1298228.06</v>
      </c>
      <c r="H44" s="19">
        <v>957155.71</v>
      </c>
      <c r="I44" s="29">
        <v>0</v>
      </c>
    </row>
    <row r="45" spans="1:9" x14ac:dyDescent="0.2">
      <c r="A45" s="16" t="s">
        <v>78</v>
      </c>
      <c r="B45" s="16" t="s">
        <v>192</v>
      </c>
      <c r="C45" s="16" t="s">
        <v>193</v>
      </c>
      <c r="D45" s="28">
        <v>631718172</v>
      </c>
      <c r="E45" s="19">
        <v>2691063405.75</v>
      </c>
      <c r="F45" s="28">
        <v>3322781577.75</v>
      </c>
      <c r="G45" s="19">
        <v>2887070127.5700002</v>
      </c>
      <c r="H45" s="19">
        <v>2856176118.27</v>
      </c>
      <c r="I45" s="28">
        <v>435711450.18000001</v>
      </c>
    </row>
    <row r="46" spans="1:9" x14ac:dyDescent="0.2">
      <c r="A46" s="16" t="s">
        <v>78</v>
      </c>
      <c r="B46" s="16" t="s">
        <v>78</v>
      </c>
      <c r="C46" s="16" t="s">
        <v>194</v>
      </c>
      <c r="D46" s="28">
        <v>12101415</v>
      </c>
      <c r="E46" s="19">
        <v>263794635.02000001</v>
      </c>
      <c r="F46" s="28">
        <v>275896050.01999998</v>
      </c>
      <c r="G46" s="19">
        <v>216915973.12</v>
      </c>
      <c r="H46" s="19">
        <v>216915973.12</v>
      </c>
      <c r="I46" s="28">
        <v>58980076.899999999</v>
      </c>
    </row>
    <row r="47" spans="1:9" x14ac:dyDescent="0.2">
      <c r="A47" s="16" t="s">
        <v>78</v>
      </c>
      <c r="B47" s="16" t="s">
        <v>78</v>
      </c>
      <c r="C47" s="16" t="s">
        <v>123</v>
      </c>
      <c r="D47" s="29">
        <v>0</v>
      </c>
      <c r="E47" s="20">
        <v>0</v>
      </c>
      <c r="F47" s="29">
        <v>0</v>
      </c>
      <c r="G47" s="20">
        <v>0</v>
      </c>
      <c r="H47" s="20">
        <v>0</v>
      </c>
      <c r="I47" s="29">
        <v>0</v>
      </c>
    </row>
    <row r="48" spans="1:9" x14ac:dyDescent="0.2">
      <c r="A48" s="16" t="s">
        <v>78</v>
      </c>
      <c r="B48" s="16" t="s">
        <v>104</v>
      </c>
      <c r="C48" s="16" t="s">
        <v>105</v>
      </c>
      <c r="D48" s="29">
        <v>0</v>
      </c>
      <c r="E48" s="20">
        <v>0</v>
      </c>
      <c r="F48" s="29">
        <v>0</v>
      </c>
      <c r="G48" s="20">
        <v>0</v>
      </c>
      <c r="H48" s="20">
        <v>0</v>
      </c>
      <c r="I48" s="29">
        <v>0</v>
      </c>
    </row>
    <row r="49" spans="1:9" x14ac:dyDescent="0.2">
      <c r="A49" s="16" t="s">
        <v>78</v>
      </c>
      <c r="B49" s="16" t="s">
        <v>78</v>
      </c>
      <c r="C49" s="16" t="s">
        <v>124</v>
      </c>
      <c r="D49" s="29">
        <v>0</v>
      </c>
      <c r="E49" s="20">
        <v>0</v>
      </c>
      <c r="F49" s="29">
        <v>0</v>
      </c>
      <c r="G49" s="20">
        <v>0</v>
      </c>
      <c r="H49" s="20">
        <v>0</v>
      </c>
      <c r="I49" s="29">
        <v>0</v>
      </c>
    </row>
    <row r="50" spans="1:9" x14ac:dyDescent="0.2">
      <c r="A50" s="16" t="s">
        <v>78</v>
      </c>
      <c r="B50" s="16" t="s">
        <v>78</v>
      </c>
      <c r="C50" s="16" t="s">
        <v>195</v>
      </c>
      <c r="D50" s="29">
        <v>0</v>
      </c>
      <c r="E50" s="20">
        <v>0</v>
      </c>
      <c r="F50" s="29">
        <v>0</v>
      </c>
      <c r="G50" s="20">
        <v>0</v>
      </c>
      <c r="H50" s="20">
        <v>0</v>
      </c>
      <c r="I50" s="29">
        <v>0</v>
      </c>
    </row>
    <row r="51" spans="1:9" x14ac:dyDescent="0.2">
      <c r="A51" s="16" t="s">
        <v>78</v>
      </c>
      <c r="B51" s="16" t="s">
        <v>78</v>
      </c>
      <c r="C51" s="16" t="s">
        <v>196</v>
      </c>
      <c r="D51" s="29">
        <v>0</v>
      </c>
      <c r="E51" s="20">
        <v>0</v>
      </c>
      <c r="F51" s="29">
        <v>0</v>
      </c>
      <c r="G51" s="20">
        <v>0</v>
      </c>
      <c r="H51" s="20">
        <v>0</v>
      </c>
      <c r="I51" s="29">
        <v>0</v>
      </c>
    </row>
    <row r="52" spans="1:9" x14ac:dyDescent="0.2">
      <c r="A52" s="16" t="s">
        <v>78</v>
      </c>
      <c r="B52" s="16" t="s">
        <v>78</v>
      </c>
      <c r="C52" s="16" t="s">
        <v>197</v>
      </c>
      <c r="D52" s="29">
        <v>0</v>
      </c>
      <c r="E52" s="20">
        <v>0</v>
      </c>
      <c r="F52" s="29">
        <v>0</v>
      </c>
      <c r="G52" s="20">
        <v>0</v>
      </c>
      <c r="H52" s="20">
        <v>0</v>
      </c>
      <c r="I52" s="29">
        <v>0</v>
      </c>
    </row>
    <row r="53" spans="1:9" x14ac:dyDescent="0.2">
      <c r="A53" s="16" t="s">
        <v>78</v>
      </c>
      <c r="B53" s="16" t="s">
        <v>78</v>
      </c>
      <c r="C53" s="16" t="s">
        <v>106</v>
      </c>
      <c r="D53" s="29">
        <v>0</v>
      </c>
      <c r="E53" s="20">
        <v>0</v>
      </c>
      <c r="F53" s="29">
        <v>0</v>
      </c>
      <c r="G53" s="20">
        <v>0</v>
      </c>
      <c r="H53" s="20">
        <v>0</v>
      </c>
      <c r="I53" s="29">
        <v>0</v>
      </c>
    </row>
    <row r="54" spans="1:9" x14ac:dyDescent="0.2">
      <c r="A54" s="16" t="s">
        <v>78</v>
      </c>
      <c r="B54" s="16" t="s">
        <v>78</v>
      </c>
      <c r="C54" s="16" t="s">
        <v>107</v>
      </c>
      <c r="D54" s="28">
        <v>116434923</v>
      </c>
      <c r="E54" s="19">
        <v>398447759.50999999</v>
      </c>
      <c r="F54" s="28">
        <v>514882682.50999999</v>
      </c>
      <c r="G54" s="20">
        <v>0</v>
      </c>
      <c r="H54" s="20">
        <v>0</v>
      </c>
      <c r="I54" s="28">
        <v>514882682.50999999</v>
      </c>
    </row>
    <row r="55" spans="1:9" x14ac:dyDescent="0.2">
      <c r="A55" s="16" t="s">
        <v>78</v>
      </c>
      <c r="B55" s="16" t="s">
        <v>108</v>
      </c>
      <c r="C55" s="16" t="s">
        <v>109</v>
      </c>
      <c r="D55" s="28">
        <v>6819210437</v>
      </c>
      <c r="E55" s="19">
        <v>115497859</v>
      </c>
      <c r="F55" s="28">
        <v>6934708296</v>
      </c>
      <c r="G55" s="19">
        <v>6933191993</v>
      </c>
      <c r="H55" s="19">
        <v>6933191993</v>
      </c>
      <c r="I55" s="28">
        <v>1516303</v>
      </c>
    </row>
    <row r="56" spans="1:9" x14ac:dyDescent="0.2">
      <c r="A56" s="16" t="s">
        <v>78</v>
      </c>
      <c r="B56" s="16" t="s">
        <v>78</v>
      </c>
      <c r="C56" s="16" t="s">
        <v>110</v>
      </c>
      <c r="D56" s="29">
        <v>0</v>
      </c>
      <c r="E56" s="20">
        <v>0</v>
      </c>
      <c r="F56" s="29">
        <v>0</v>
      </c>
      <c r="G56" s="20">
        <v>0</v>
      </c>
      <c r="H56" s="20">
        <v>0</v>
      </c>
      <c r="I56" s="29">
        <v>0</v>
      </c>
    </row>
    <row r="57" spans="1:9" x14ac:dyDescent="0.2">
      <c r="A57" s="16" t="s">
        <v>78</v>
      </c>
      <c r="B57" s="16" t="s">
        <v>78</v>
      </c>
      <c r="C57" s="16" t="s">
        <v>111</v>
      </c>
      <c r="D57" s="28">
        <v>1013494433</v>
      </c>
      <c r="E57" s="19">
        <v>-695335836.17999995</v>
      </c>
      <c r="F57" s="28">
        <v>318158596.81999999</v>
      </c>
      <c r="G57" s="19">
        <v>318158596.81999999</v>
      </c>
      <c r="H57" s="19">
        <v>318158596.81999999</v>
      </c>
      <c r="I57" s="29">
        <v>0</v>
      </c>
    </row>
    <row r="58" spans="1:9" x14ac:dyDescent="0.2">
      <c r="A58" s="16" t="s">
        <v>78</v>
      </c>
      <c r="B58" s="16" t="s">
        <v>198</v>
      </c>
      <c r="C58" s="16" t="s">
        <v>199</v>
      </c>
      <c r="D58" s="29">
        <v>0</v>
      </c>
      <c r="E58" s="20">
        <v>0</v>
      </c>
      <c r="F58" s="29">
        <v>0</v>
      </c>
      <c r="G58" s="20">
        <v>0</v>
      </c>
      <c r="H58" s="20">
        <v>0</v>
      </c>
      <c r="I58" s="29">
        <v>0</v>
      </c>
    </row>
    <row r="59" spans="1:9" x14ac:dyDescent="0.2">
      <c r="A59" s="16" t="s">
        <v>78</v>
      </c>
      <c r="B59" s="16" t="s">
        <v>78</v>
      </c>
      <c r="C59" s="16" t="s">
        <v>200</v>
      </c>
      <c r="D59" s="28">
        <v>342740475</v>
      </c>
      <c r="E59" s="19">
        <v>-129373952.94</v>
      </c>
      <c r="F59" s="28">
        <v>213366522.06</v>
      </c>
      <c r="G59" s="19">
        <v>213366522.06</v>
      </c>
      <c r="H59" s="19">
        <v>213366522.06</v>
      </c>
      <c r="I59" s="29">
        <v>0</v>
      </c>
    </row>
    <row r="60" spans="1:9" x14ac:dyDescent="0.2">
      <c r="A60" s="16" t="s">
        <v>78</v>
      </c>
      <c r="B60" s="16" t="s">
        <v>78</v>
      </c>
      <c r="C60" s="16" t="s">
        <v>201</v>
      </c>
      <c r="D60" s="28">
        <v>149829715</v>
      </c>
      <c r="E60" s="19">
        <v>-149825337.74000001</v>
      </c>
      <c r="F60" s="28">
        <v>4377.26</v>
      </c>
      <c r="G60" s="19">
        <v>4377.26</v>
      </c>
      <c r="H60" s="19">
        <v>4377.26</v>
      </c>
      <c r="I60" s="29">
        <v>0</v>
      </c>
    </row>
    <row r="61" spans="1:9" x14ac:dyDescent="0.2">
      <c r="A61" s="16" t="s">
        <v>78</v>
      </c>
      <c r="B61" s="16" t="s">
        <v>78</v>
      </c>
      <c r="C61" s="16" t="s">
        <v>202</v>
      </c>
      <c r="D61" s="29">
        <v>0</v>
      </c>
      <c r="E61" s="19">
        <v>15276772.310000001</v>
      </c>
      <c r="F61" s="28">
        <v>15276772.310000001</v>
      </c>
      <c r="G61" s="19">
        <v>15276772.310000001</v>
      </c>
      <c r="H61" s="19">
        <v>14195041.470000001</v>
      </c>
      <c r="I61" s="29">
        <v>0</v>
      </c>
    </row>
    <row r="62" spans="1:9" x14ac:dyDescent="0.2">
      <c r="A62" s="16" t="s">
        <v>78</v>
      </c>
      <c r="B62" s="16" t="s">
        <v>78</v>
      </c>
      <c r="C62" s="16" t="s">
        <v>112</v>
      </c>
      <c r="D62" s="29">
        <v>0</v>
      </c>
      <c r="E62" s="20">
        <v>0</v>
      </c>
      <c r="F62" s="29">
        <v>0</v>
      </c>
      <c r="G62" s="20">
        <v>0</v>
      </c>
      <c r="H62" s="20">
        <v>0</v>
      </c>
      <c r="I62" s="29">
        <v>0</v>
      </c>
    </row>
    <row r="63" spans="1:9" x14ac:dyDescent="0.2">
      <c r="A63" s="16" t="s">
        <v>78</v>
      </c>
      <c r="B63" s="16" t="s">
        <v>78</v>
      </c>
      <c r="C63" s="16" t="s">
        <v>113</v>
      </c>
      <c r="D63" s="29">
        <v>0</v>
      </c>
      <c r="E63" s="20">
        <v>0</v>
      </c>
      <c r="F63" s="29">
        <v>0</v>
      </c>
      <c r="G63" s="20">
        <v>0</v>
      </c>
      <c r="H63" s="20">
        <v>0</v>
      </c>
      <c r="I63" s="29">
        <v>0</v>
      </c>
    </row>
    <row r="64" spans="1:9" x14ac:dyDescent="0.2">
      <c r="A64" s="16" t="s">
        <v>78</v>
      </c>
      <c r="B64" s="16" t="s">
        <v>78</v>
      </c>
      <c r="C64" s="16" t="s">
        <v>114</v>
      </c>
      <c r="D64" s="28">
        <v>241525951</v>
      </c>
      <c r="E64" s="19">
        <v>-241525951</v>
      </c>
      <c r="F64" s="29">
        <v>0</v>
      </c>
      <c r="G64" s="20">
        <v>0</v>
      </c>
      <c r="H64" s="20">
        <v>0</v>
      </c>
      <c r="I64" s="29">
        <v>0</v>
      </c>
    </row>
    <row r="65" spans="1:9" x14ac:dyDescent="0.2">
      <c r="A65" s="16" t="s">
        <v>203</v>
      </c>
      <c r="B65" s="16" t="s">
        <v>77</v>
      </c>
      <c r="C65" s="16" t="s">
        <v>171</v>
      </c>
      <c r="D65" s="28">
        <v>7632794856</v>
      </c>
      <c r="E65" s="19">
        <v>2496667497.3099999</v>
      </c>
      <c r="F65" s="28">
        <v>10129462353.309999</v>
      </c>
      <c r="G65" s="19">
        <v>10129462353.309999</v>
      </c>
      <c r="H65" s="19">
        <v>9598271556.2900009</v>
      </c>
      <c r="I65" s="29">
        <v>0</v>
      </c>
    </row>
    <row r="66" spans="1:9" x14ac:dyDescent="0.2">
      <c r="A66" s="16" t="s">
        <v>78</v>
      </c>
      <c r="B66" s="16" t="s">
        <v>78</v>
      </c>
      <c r="C66" s="16" t="s">
        <v>172</v>
      </c>
      <c r="D66" s="28">
        <v>8453088</v>
      </c>
      <c r="E66" s="19">
        <v>-8127159.8600000003</v>
      </c>
      <c r="F66" s="28">
        <v>325928.14</v>
      </c>
      <c r="G66" s="19">
        <v>325928.14</v>
      </c>
      <c r="H66" s="19">
        <v>325928.14</v>
      </c>
      <c r="I66" s="29">
        <v>0</v>
      </c>
    </row>
    <row r="67" spans="1:9" x14ac:dyDescent="0.2">
      <c r="A67" s="16" t="s">
        <v>78</v>
      </c>
      <c r="B67" s="16" t="s">
        <v>78</v>
      </c>
      <c r="C67" s="16" t="s">
        <v>79</v>
      </c>
      <c r="D67" s="28">
        <v>2759165110</v>
      </c>
      <c r="E67" s="19">
        <v>855214328.63999999</v>
      </c>
      <c r="F67" s="28">
        <v>3614379438.6399999</v>
      </c>
      <c r="G67" s="19">
        <v>3615700209.1500001</v>
      </c>
      <c r="H67" s="19">
        <v>3440922363.6700001</v>
      </c>
      <c r="I67" s="28">
        <v>-1320770.51</v>
      </c>
    </row>
    <row r="68" spans="1:9" x14ac:dyDescent="0.2">
      <c r="A68" s="16" t="s">
        <v>78</v>
      </c>
      <c r="B68" s="16" t="s">
        <v>78</v>
      </c>
      <c r="C68" s="16" t="s">
        <v>80</v>
      </c>
      <c r="D68" s="28">
        <v>1564676640</v>
      </c>
      <c r="E68" s="19">
        <v>257542909.63999999</v>
      </c>
      <c r="F68" s="28">
        <v>1822219549.6400001</v>
      </c>
      <c r="G68" s="19">
        <v>1822930594.97</v>
      </c>
      <c r="H68" s="19">
        <v>1820646242.8900001</v>
      </c>
      <c r="I68" s="28">
        <v>-711045.33</v>
      </c>
    </row>
    <row r="69" spans="1:9" x14ac:dyDescent="0.2">
      <c r="A69" s="16" t="s">
        <v>78</v>
      </c>
      <c r="B69" s="16" t="s">
        <v>78</v>
      </c>
      <c r="C69" s="16" t="s">
        <v>173</v>
      </c>
      <c r="D69" s="28">
        <v>5313229482</v>
      </c>
      <c r="E69" s="19">
        <v>1548671938.6400001</v>
      </c>
      <c r="F69" s="28">
        <v>6861901420.6400003</v>
      </c>
      <c r="G69" s="19">
        <v>6860352222.5500002</v>
      </c>
      <c r="H69" s="19">
        <v>6562449586.7200003</v>
      </c>
      <c r="I69" s="28">
        <v>1549198.09</v>
      </c>
    </row>
    <row r="70" spans="1:9" x14ac:dyDescent="0.2">
      <c r="A70" s="16" t="s">
        <v>78</v>
      </c>
      <c r="B70" s="16" t="s">
        <v>78</v>
      </c>
      <c r="C70" s="16" t="s">
        <v>81</v>
      </c>
      <c r="D70" s="29">
        <v>0</v>
      </c>
      <c r="E70" s="20">
        <v>0</v>
      </c>
      <c r="F70" s="29">
        <v>0</v>
      </c>
      <c r="G70" s="20">
        <v>0</v>
      </c>
      <c r="H70" s="20">
        <v>0</v>
      </c>
      <c r="I70" s="29">
        <v>0</v>
      </c>
    </row>
    <row r="71" spans="1:9" x14ac:dyDescent="0.2">
      <c r="A71" s="16" t="s">
        <v>78</v>
      </c>
      <c r="B71" s="16" t="s">
        <v>78</v>
      </c>
      <c r="C71" s="16" t="s">
        <v>174</v>
      </c>
      <c r="D71" s="28">
        <v>28650943</v>
      </c>
      <c r="E71" s="19">
        <v>26474780.649999999</v>
      </c>
      <c r="F71" s="28">
        <v>55125723.649999999</v>
      </c>
      <c r="G71" s="19">
        <v>55125723.649999999</v>
      </c>
      <c r="H71" s="19">
        <v>55125723.649999999</v>
      </c>
      <c r="I71" s="29">
        <v>0</v>
      </c>
    </row>
    <row r="72" spans="1:9" x14ac:dyDescent="0.2">
      <c r="A72" s="16" t="s">
        <v>78</v>
      </c>
      <c r="B72" s="16" t="s">
        <v>82</v>
      </c>
      <c r="C72" s="16" t="s">
        <v>175</v>
      </c>
      <c r="D72" s="28">
        <v>94362266</v>
      </c>
      <c r="E72" s="19">
        <v>59971240.009999998</v>
      </c>
      <c r="F72" s="28">
        <v>154333506.00999999</v>
      </c>
      <c r="G72" s="19">
        <v>153435449.87</v>
      </c>
      <c r="H72" s="19">
        <v>153435449.87</v>
      </c>
      <c r="I72" s="28">
        <v>898056.14</v>
      </c>
    </row>
    <row r="73" spans="1:9" x14ac:dyDescent="0.2">
      <c r="A73" s="16" t="s">
        <v>78</v>
      </c>
      <c r="B73" s="16" t="s">
        <v>78</v>
      </c>
      <c r="C73" s="16" t="s">
        <v>83</v>
      </c>
      <c r="D73" s="28">
        <v>48108130</v>
      </c>
      <c r="E73" s="19">
        <v>11773397.189999999</v>
      </c>
      <c r="F73" s="28">
        <v>59881527.189999998</v>
      </c>
      <c r="G73" s="19">
        <v>59555922.299999997</v>
      </c>
      <c r="H73" s="19">
        <v>59555922.299999997</v>
      </c>
      <c r="I73" s="28">
        <v>325604.89</v>
      </c>
    </row>
    <row r="74" spans="1:9" x14ac:dyDescent="0.2">
      <c r="A74" s="16" t="s">
        <v>78</v>
      </c>
      <c r="B74" s="16" t="s">
        <v>78</v>
      </c>
      <c r="C74" s="16" t="s">
        <v>176</v>
      </c>
      <c r="D74" s="29">
        <v>0</v>
      </c>
      <c r="E74" s="19">
        <v>622688.99</v>
      </c>
      <c r="F74" s="28">
        <v>622688.99</v>
      </c>
      <c r="G74" s="19">
        <v>622688.99</v>
      </c>
      <c r="H74" s="19">
        <v>42720</v>
      </c>
      <c r="I74" s="29">
        <v>0</v>
      </c>
    </row>
    <row r="75" spans="1:9" x14ac:dyDescent="0.2">
      <c r="A75" s="16" t="s">
        <v>78</v>
      </c>
      <c r="B75" s="16" t="s">
        <v>78</v>
      </c>
      <c r="C75" s="16" t="s">
        <v>177</v>
      </c>
      <c r="D75" s="28">
        <v>14133917</v>
      </c>
      <c r="E75" s="19">
        <v>-154280.84</v>
      </c>
      <c r="F75" s="28">
        <v>13979636.16</v>
      </c>
      <c r="G75" s="19">
        <v>13859861.390000001</v>
      </c>
      <c r="H75" s="19">
        <v>13859861.390000001</v>
      </c>
      <c r="I75" s="28">
        <v>119774.77</v>
      </c>
    </row>
    <row r="76" spans="1:9" x14ac:dyDescent="0.2">
      <c r="A76" s="16" t="s">
        <v>78</v>
      </c>
      <c r="B76" s="16" t="s">
        <v>78</v>
      </c>
      <c r="C76" s="16" t="s">
        <v>178</v>
      </c>
      <c r="D76" s="28">
        <v>763806</v>
      </c>
      <c r="E76" s="19">
        <v>4416437.41</v>
      </c>
      <c r="F76" s="28">
        <v>5180243.41</v>
      </c>
      <c r="G76" s="19">
        <v>5145529.45</v>
      </c>
      <c r="H76" s="19">
        <v>5145529.45</v>
      </c>
      <c r="I76" s="28">
        <v>34713.96</v>
      </c>
    </row>
    <row r="77" spans="1:9" x14ac:dyDescent="0.2">
      <c r="A77" s="16" t="s">
        <v>78</v>
      </c>
      <c r="B77" s="16" t="s">
        <v>78</v>
      </c>
      <c r="C77" s="16" t="s">
        <v>84</v>
      </c>
      <c r="D77" s="28">
        <v>6530810</v>
      </c>
      <c r="E77" s="19">
        <v>-1749288.51</v>
      </c>
      <c r="F77" s="28">
        <v>4781521.49</v>
      </c>
      <c r="G77" s="19">
        <v>4584127.26</v>
      </c>
      <c r="H77" s="19">
        <v>4583827.26</v>
      </c>
      <c r="I77" s="28">
        <v>197394.23</v>
      </c>
    </row>
    <row r="78" spans="1:9" x14ac:dyDescent="0.2">
      <c r="A78" s="16" t="s">
        <v>78</v>
      </c>
      <c r="B78" s="16" t="s">
        <v>78</v>
      </c>
      <c r="C78" s="16" t="s">
        <v>179</v>
      </c>
      <c r="D78" s="28">
        <v>6027236</v>
      </c>
      <c r="E78" s="19">
        <v>16863506.940000001</v>
      </c>
      <c r="F78" s="28">
        <v>22890742.940000001</v>
      </c>
      <c r="G78" s="19">
        <v>14399188.119999999</v>
      </c>
      <c r="H78" s="19">
        <v>14399188.119999999</v>
      </c>
      <c r="I78" s="28">
        <v>8491554.8200000003</v>
      </c>
    </row>
    <row r="79" spans="1:9" x14ac:dyDescent="0.2">
      <c r="A79" s="16" t="s">
        <v>78</v>
      </c>
      <c r="B79" s="16" t="s">
        <v>78</v>
      </c>
      <c r="C79" s="16" t="s">
        <v>85</v>
      </c>
      <c r="D79" s="29">
        <v>0</v>
      </c>
      <c r="E79" s="19">
        <v>12083891.949999999</v>
      </c>
      <c r="F79" s="28">
        <v>12083891.949999999</v>
      </c>
      <c r="G79" s="19">
        <v>12083891.6</v>
      </c>
      <c r="H79" s="19">
        <v>12083891.6</v>
      </c>
      <c r="I79" s="28">
        <v>0.35</v>
      </c>
    </row>
    <row r="80" spans="1:9" x14ac:dyDescent="0.2">
      <c r="A80" s="16" t="s">
        <v>78</v>
      </c>
      <c r="B80" s="16" t="s">
        <v>78</v>
      </c>
      <c r="C80" s="16" t="s">
        <v>86</v>
      </c>
      <c r="D80" s="28">
        <v>2970385</v>
      </c>
      <c r="E80" s="19">
        <v>6246193.4199999999</v>
      </c>
      <c r="F80" s="28">
        <v>9216578.4199999999</v>
      </c>
      <c r="G80" s="19">
        <v>9143303.7599999998</v>
      </c>
      <c r="H80" s="19">
        <v>9143303.7599999998</v>
      </c>
      <c r="I80" s="28">
        <v>73274.66</v>
      </c>
    </row>
    <row r="81" spans="1:9" x14ac:dyDescent="0.2">
      <c r="A81" s="16" t="s">
        <v>78</v>
      </c>
      <c r="B81" s="16" t="s">
        <v>87</v>
      </c>
      <c r="C81" s="16" t="s">
        <v>180</v>
      </c>
      <c r="D81" s="28">
        <v>97415672</v>
      </c>
      <c r="E81" s="19">
        <v>-61357552.18</v>
      </c>
      <c r="F81" s="28">
        <v>36058119.82</v>
      </c>
      <c r="G81" s="19">
        <v>35883892.450000003</v>
      </c>
      <c r="H81" s="19">
        <v>35883892.450000003</v>
      </c>
      <c r="I81" s="28">
        <v>174227.37</v>
      </c>
    </row>
    <row r="82" spans="1:9" x14ac:dyDescent="0.2">
      <c r="A82" s="16" t="s">
        <v>78</v>
      </c>
      <c r="B82" s="16" t="s">
        <v>78</v>
      </c>
      <c r="C82" s="16" t="s">
        <v>88</v>
      </c>
      <c r="D82" s="28">
        <v>31626501</v>
      </c>
      <c r="E82" s="19">
        <v>1111517.68</v>
      </c>
      <c r="F82" s="28">
        <v>32738018.68</v>
      </c>
      <c r="G82" s="19">
        <v>32673730.789999999</v>
      </c>
      <c r="H82" s="19">
        <v>32673730.789999999</v>
      </c>
      <c r="I82" s="28">
        <v>64287.89</v>
      </c>
    </row>
    <row r="83" spans="1:9" x14ac:dyDescent="0.2">
      <c r="A83" s="16" t="s">
        <v>78</v>
      </c>
      <c r="B83" s="16" t="s">
        <v>78</v>
      </c>
      <c r="C83" s="16" t="s">
        <v>181</v>
      </c>
      <c r="D83" s="28">
        <v>17151793</v>
      </c>
      <c r="E83" s="19">
        <v>79506359.010000005</v>
      </c>
      <c r="F83" s="28">
        <v>96658152.010000005</v>
      </c>
      <c r="G83" s="19">
        <v>93407759.959999993</v>
      </c>
      <c r="H83" s="19">
        <v>93169759.959999993</v>
      </c>
      <c r="I83" s="28">
        <v>3250392.05</v>
      </c>
    </row>
    <row r="84" spans="1:9" x14ac:dyDescent="0.2">
      <c r="A84" s="16" t="s">
        <v>78</v>
      </c>
      <c r="B84" s="16" t="s">
        <v>78</v>
      </c>
      <c r="C84" s="16" t="s">
        <v>89</v>
      </c>
      <c r="D84" s="28">
        <v>8463385</v>
      </c>
      <c r="E84" s="19">
        <v>-3682355.82</v>
      </c>
      <c r="F84" s="28">
        <v>4781029.18</v>
      </c>
      <c r="G84" s="19">
        <v>4777635.78</v>
      </c>
      <c r="H84" s="19">
        <v>4777635.78</v>
      </c>
      <c r="I84" s="28">
        <v>3393.4</v>
      </c>
    </row>
    <row r="85" spans="1:9" x14ac:dyDescent="0.2">
      <c r="A85" s="16" t="s">
        <v>78</v>
      </c>
      <c r="B85" s="16" t="s">
        <v>78</v>
      </c>
      <c r="C85" s="16" t="s">
        <v>182</v>
      </c>
      <c r="D85" s="28">
        <v>58500486</v>
      </c>
      <c r="E85" s="19">
        <v>302757.67</v>
      </c>
      <c r="F85" s="28">
        <v>58803243.670000002</v>
      </c>
      <c r="G85" s="19">
        <v>58265934.789999999</v>
      </c>
      <c r="H85" s="19">
        <v>58265934.789999999</v>
      </c>
      <c r="I85" s="28">
        <v>537308.88</v>
      </c>
    </row>
    <row r="86" spans="1:9" x14ac:dyDescent="0.2">
      <c r="A86" s="16" t="s">
        <v>78</v>
      </c>
      <c r="B86" s="16" t="s">
        <v>78</v>
      </c>
      <c r="C86" s="16" t="s">
        <v>183</v>
      </c>
      <c r="D86" s="28">
        <v>329997</v>
      </c>
      <c r="E86" s="19">
        <v>2315087.2000000002</v>
      </c>
      <c r="F86" s="28">
        <v>2645084.2000000002</v>
      </c>
      <c r="G86" s="19">
        <v>1024206.2</v>
      </c>
      <c r="H86" s="19">
        <v>1024206.2</v>
      </c>
      <c r="I86" s="28">
        <v>1620878</v>
      </c>
    </row>
    <row r="87" spans="1:9" x14ac:dyDescent="0.2">
      <c r="A87" s="16" t="s">
        <v>78</v>
      </c>
      <c r="B87" s="16" t="s">
        <v>78</v>
      </c>
      <c r="C87" s="16" t="s">
        <v>184</v>
      </c>
      <c r="D87" s="28">
        <v>10599639</v>
      </c>
      <c r="E87" s="19">
        <v>-4683943.09</v>
      </c>
      <c r="F87" s="28">
        <v>5915695.9100000001</v>
      </c>
      <c r="G87" s="19">
        <v>5167415.57</v>
      </c>
      <c r="H87" s="19">
        <v>5166165.57</v>
      </c>
      <c r="I87" s="28">
        <v>748280.34</v>
      </c>
    </row>
    <row r="88" spans="1:9" x14ac:dyDescent="0.2">
      <c r="A88" s="16" t="s">
        <v>78</v>
      </c>
      <c r="B88" s="16" t="s">
        <v>78</v>
      </c>
      <c r="C88" s="16" t="s">
        <v>90</v>
      </c>
      <c r="D88" s="28">
        <v>11487241</v>
      </c>
      <c r="E88" s="19">
        <v>-8575164.1400000006</v>
      </c>
      <c r="F88" s="28">
        <v>2912076.86</v>
      </c>
      <c r="G88" s="19">
        <v>2775666.09</v>
      </c>
      <c r="H88" s="19">
        <v>2775666.09</v>
      </c>
      <c r="I88" s="28">
        <v>136410.76999999999</v>
      </c>
    </row>
    <row r="89" spans="1:9" x14ac:dyDescent="0.2">
      <c r="A89" s="16" t="s">
        <v>78</v>
      </c>
      <c r="B89" s="16" t="s">
        <v>78</v>
      </c>
      <c r="C89" s="16" t="s">
        <v>91</v>
      </c>
      <c r="D89" s="28">
        <v>1482613792</v>
      </c>
      <c r="E89" s="19">
        <v>-21858671.969999999</v>
      </c>
      <c r="F89" s="28">
        <v>1460755120.03</v>
      </c>
      <c r="G89" s="19">
        <v>1460708461.01</v>
      </c>
      <c r="H89" s="19">
        <v>1427296492.96</v>
      </c>
      <c r="I89" s="28">
        <v>46659.02</v>
      </c>
    </row>
    <row r="90" spans="1:9" x14ac:dyDescent="0.2">
      <c r="A90" s="16" t="s">
        <v>78</v>
      </c>
      <c r="B90" s="16" t="s">
        <v>92</v>
      </c>
      <c r="C90" s="16" t="s">
        <v>185</v>
      </c>
      <c r="D90" s="28">
        <v>2256175942</v>
      </c>
      <c r="E90" s="19">
        <v>325456590.23000002</v>
      </c>
      <c r="F90" s="28">
        <v>2581632532.23</v>
      </c>
      <c r="G90" s="19">
        <v>2576268684.8499999</v>
      </c>
      <c r="H90" s="19">
        <v>2569663708.5100002</v>
      </c>
      <c r="I90" s="28">
        <v>5363847.38</v>
      </c>
    </row>
    <row r="91" spans="1:9" x14ac:dyDescent="0.2">
      <c r="A91" s="16" t="s">
        <v>78</v>
      </c>
      <c r="B91" s="16" t="s">
        <v>78</v>
      </c>
      <c r="C91" s="16" t="s">
        <v>186</v>
      </c>
      <c r="D91" s="28">
        <v>9724379647</v>
      </c>
      <c r="E91" s="19">
        <v>807158960.98000002</v>
      </c>
      <c r="F91" s="28">
        <v>10531538607.98</v>
      </c>
      <c r="G91" s="19">
        <v>10517436624.870001</v>
      </c>
      <c r="H91" s="19">
        <v>10476146068.059999</v>
      </c>
      <c r="I91" s="28">
        <v>14101983.109999999</v>
      </c>
    </row>
    <row r="92" spans="1:9" x14ac:dyDescent="0.2">
      <c r="A92" s="16" t="s">
        <v>78</v>
      </c>
      <c r="B92" s="16" t="s">
        <v>78</v>
      </c>
      <c r="C92" s="16" t="s">
        <v>93</v>
      </c>
      <c r="D92" s="29">
        <v>0</v>
      </c>
      <c r="E92" s="19">
        <v>4650000</v>
      </c>
      <c r="F92" s="28">
        <v>4650000</v>
      </c>
      <c r="G92" s="19">
        <v>4649999.7699999996</v>
      </c>
      <c r="H92" s="19">
        <v>4649999.7699999996</v>
      </c>
      <c r="I92" s="28">
        <v>0.23</v>
      </c>
    </row>
    <row r="93" spans="1:9" x14ac:dyDescent="0.2">
      <c r="A93" s="16" t="s">
        <v>78</v>
      </c>
      <c r="B93" s="16" t="s">
        <v>78</v>
      </c>
      <c r="C93" s="16" t="s">
        <v>94</v>
      </c>
      <c r="D93" s="29">
        <v>0</v>
      </c>
      <c r="E93" s="19">
        <v>69753585.450000003</v>
      </c>
      <c r="F93" s="28">
        <v>69753585.450000003</v>
      </c>
      <c r="G93" s="19">
        <v>69750065.659999996</v>
      </c>
      <c r="H93" s="19">
        <v>69186605.659999996</v>
      </c>
      <c r="I93" s="28">
        <v>3519.79</v>
      </c>
    </row>
    <row r="94" spans="1:9" x14ac:dyDescent="0.2">
      <c r="A94" s="16" t="s">
        <v>78</v>
      </c>
      <c r="B94" s="16" t="s">
        <v>78</v>
      </c>
      <c r="C94" s="16" t="s">
        <v>95</v>
      </c>
      <c r="D94" s="29">
        <v>0</v>
      </c>
      <c r="E94" s="20">
        <v>0</v>
      </c>
      <c r="F94" s="29">
        <v>0</v>
      </c>
      <c r="G94" s="20">
        <v>0</v>
      </c>
      <c r="H94" s="20">
        <v>0</v>
      </c>
      <c r="I94" s="29">
        <v>0</v>
      </c>
    </row>
    <row r="95" spans="1:9" x14ac:dyDescent="0.2">
      <c r="A95" s="16" t="s">
        <v>78</v>
      </c>
      <c r="B95" s="16" t="s">
        <v>78</v>
      </c>
      <c r="C95" s="16" t="s">
        <v>187</v>
      </c>
      <c r="D95" s="29">
        <v>0</v>
      </c>
      <c r="E95" s="20">
        <v>0</v>
      </c>
      <c r="F95" s="29">
        <v>0</v>
      </c>
      <c r="G95" s="20">
        <v>0</v>
      </c>
      <c r="H95" s="20">
        <v>0</v>
      </c>
      <c r="I95" s="29">
        <v>0</v>
      </c>
    </row>
    <row r="96" spans="1:9" x14ac:dyDescent="0.2">
      <c r="A96" s="16" t="s">
        <v>78</v>
      </c>
      <c r="B96" s="16" t="s">
        <v>78</v>
      </c>
      <c r="C96" s="16" t="s">
        <v>96</v>
      </c>
      <c r="D96" s="29">
        <v>0</v>
      </c>
      <c r="E96" s="20">
        <v>0</v>
      </c>
      <c r="F96" s="29">
        <v>0</v>
      </c>
      <c r="G96" s="20">
        <v>0</v>
      </c>
      <c r="H96" s="20">
        <v>0</v>
      </c>
      <c r="I96" s="29">
        <v>0</v>
      </c>
    </row>
    <row r="97" spans="1:9" x14ac:dyDescent="0.2">
      <c r="A97" s="16" t="s">
        <v>78</v>
      </c>
      <c r="B97" s="16" t="s">
        <v>78</v>
      </c>
      <c r="C97" s="16" t="s">
        <v>97</v>
      </c>
      <c r="D97" s="29">
        <v>0</v>
      </c>
      <c r="E97" s="20">
        <v>0</v>
      </c>
      <c r="F97" s="29">
        <v>0</v>
      </c>
      <c r="G97" s="20">
        <v>0</v>
      </c>
      <c r="H97" s="20">
        <v>0</v>
      </c>
      <c r="I97" s="29">
        <v>0</v>
      </c>
    </row>
    <row r="98" spans="1:9" x14ac:dyDescent="0.2">
      <c r="A98" s="16" t="s">
        <v>78</v>
      </c>
      <c r="B98" s="16" t="s">
        <v>78</v>
      </c>
      <c r="C98" s="16" t="s">
        <v>98</v>
      </c>
      <c r="D98" s="29">
        <v>0</v>
      </c>
      <c r="E98" s="20">
        <v>0</v>
      </c>
      <c r="F98" s="29">
        <v>0</v>
      </c>
      <c r="G98" s="20">
        <v>0</v>
      </c>
      <c r="H98" s="20">
        <v>0</v>
      </c>
      <c r="I98" s="29">
        <v>0</v>
      </c>
    </row>
    <row r="99" spans="1:9" x14ac:dyDescent="0.2">
      <c r="A99" s="16" t="s">
        <v>78</v>
      </c>
      <c r="B99" s="16" t="s">
        <v>99</v>
      </c>
      <c r="C99" s="16" t="s">
        <v>188</v>
      </c>
      <c r="D99" s="29">
        <v>0</v>
      </c>
      <c r="E99" s="19">
        <v>10713372.949999999</v>
      </c>
      <c r="F99" s="28">
        <v>10713372.949999999</v>
      </c>
      <c r="G99" s="19">
        <v>10711713.08</v>
      </c>
      <c r="H99" s="19">
        <v>10711713.08</v>
      </c>
      <c r="I99" s="28">
        <v>1659.87</v>
      </c>
    </row>
    <row r="100" spans="1:9" x14ac:dyDescent="0.2">
      <c r="A100" s="16" t="s">
        <v>78</v>
      </c>
      <c r="B100" s="16" t="s">
        <v>78</v>
      </c>
      <c r="C100" s="16" t="s">
        <v>100</v>
      </c>
      <c r="D100" s="29">
        <v>0</v>
      </c>
      <c r="E100" s="19">
        <v>4421191.5999999996</v>
      </c>
      <c r="F100" s="28">
        <v>4421191.5999999996</v>
      </c>
      <c r="G100" s="19">
        <v>4421191.5999999996</v>
      </c>
      <c r="H100" s="19">
        <v>3692827.6</v>
      </c>
      <c r="I100" s="29">
        <v>0</v>
      </c>
    </row>
    <row r="101" spans="1:9" x14ac:dyDescent="0.2">
      <c r="A101" s="16" t="s">
        <v>78</v>
      </c>
      <c r="B101" s="16" t="s">
        <v>78</v>
      </c>
      <c r="C101" s="16" t="s">
        <v>189</v>
      </c>
      <c r="D101" s="29">
        <v>0</v>
      </c>
      <c r="E101" s="19">
        <v>6713188.0599999996</v>
      </c>
      <c r="F101" s="28">
        <v>6713188.0599999996</v>
      </c>
      <c r="G101" s="19">
        <v>6434788.0700000003</v>
      </c>
      <c r="H101" s="19">
        <v>4420348.07</v>
      </c>
      <c r="I101" s="28">
        <v>278399.99</v>
      </c>
    </row>
    <row r="102" spans="1:9" x14ac:dyDescent="0.2">
      <c r="A102" s="16" t="s">
        <v>78</v>
      </c>
      <c r="B102" s="16" t="s">
        <v>78</v>
      </c>
      <c r="C102" s="16" t="s">
        <v>190</v>
      </c>
      <c r="D102" s="29">
        <v>0</v>
      </c>
      <c r="E102" s="19">
        <v>19010699.43</v>
      </c>
      <c r="F102" s="28">
        <v>19010699.43</v>
      </c>
      <c r="G102" s="19">
        <v>18935475.43</v>
      </c>
      <c r="H102" s="19">
        <v>15885475.439999999</v>
      </c>
      <c r="I102" s="28">
        <v>75224</v>
      </c>
    </row>
    <row r="103" spans="1:9" x14ac:dyDescent="0.2">
      <c r="A103" s="16" t="s">
        <v>78</v>
      </c>
      <c r="B103" s="16" t="s">
        <v>78</v>
      </c>
      <c r="C103" s="16" t="s">
        <v>101</v>
      </c>
      <c r="D103" s="29">
        <v>0</v>
      </c>
      <c r="E103" s="19">
        <v>44440978.079999998</v>
      </c>
      <c r="F103" s="28">
        <v>44440978.079999998</v>
      </c>
      <c r="G103" s="19">
        <v>44440978.079999998</v>
      </c>
      <c r="H103" s="19">
        <v>44440978.079999998</v>
      </c>
      <c r="I103" s="29">
        <v>0</v>
      </c>
    </row>
    <row r="104" spans="1:9" x14ac:dyDescent="0.2">
      <c r="A104" s="16" t="s">
        <v>78</v>
      </c>
      <c r="B104" s="16" t="s">
        <v>78</v>
      </c>
      <c r="C104" s="16" t="s">
        <v>102</v>
      </c>
      <c r="D104" s="29">
        <v>0</v>
      </c>
      <c r="E104" s="19">
        <v>11835435.449999999</v>
      </c>
      <c r="F104" s="28">
        <v>11835435.449999999</v>
      </c>
      <c r="G104" s="19">
        <v>11828685.460000001</v>
      </c>
      <c r="H104" s="19">
        <v>11503685.460000001</v>
      </c>
      <c r="I104" s="28">
        <v>6749.99</v>
      </c>
    </row>
    <row r="105" spans="1:9" x14ac:dyDescent="0.2">
      <c r="A105" s="16" t="s">
        <v>78</v>
      </c>
      <c r="B105" s="16" t="s">
        <v>78</v>
      </c>
      <c r="C105" s="16" t="s">
        <v>191</v>
      </c>
      <c r="D105" s="29">
        <v>0</v>
      </c>
      <c r="E105" s="20">
        <v>0</v>
      </c>
      <c r="F105" s="29">
        <v>0</v>
      </c>
      <c r="G105" s="20">
        <v>0</v>
      </c>
      <c r="H105" s="20">
        <v>0</v>
      </c>
      <c r="I105" s="29">
        <v>0</v>
      </c>
    </row>
    <row r="106" spans="1:9" x14ac:dyDescent="0.2">
      <c r="A106" s="16" t="s">
        <v>78</v>
      </c>
      <c r="B106" s="16" t="s">
        <v>78</v>
      </c>
      <c r="C106" s="16" t="s">
        <v>122</v>
      </c>
      <c r="D106" s="29">
        <v>0</v>
      </c>
      <c r="E106" s="20">
        <v>0</v>
      </c>
      <c r="F106" s="29">
        <v>0</v>
      </c>
      <c r="G106" s="20">
        <v>0</v>
      </c>
      <c r="H106" s="20">
        <v>0</v>
      </c>
      <c r="I106" s="29">
        <v>0</v>
      </c>
    </row>
    <row r="107" spans="1:9" x14ac:dyDescent="0.2">
      <c r="A107" s="16" t="s">
        <v>78</v>
      </c>
      <c r="B107" s="16" t="s">
        <v>78</v>
      </c>
      <c r="C107" s="16" t="s">
        <v>103</v>
      </c>
      <c r="D107" s="29">
        <v>0</v>
      </c>
      <c r="E107" s="19">
        <v>9958025.6600000001</v>
      </c>
      <c r="F107" s="28">
        <v>9958025.6600000001</v>
      </c>
      <c r="G107" s="19">
        <v>9958025.6600000001</v>
      </c>
      <c r="H107" s="19">
        <v>9958025.6600000001</v>
      </c>
      <c r="I107" s="29">
        <v>0</v>
      </c>
    </row>
    <row r="108" spans="1:9" x14ac:dyDescent="0.2">
      <c r="A108" s="16" t="s">
        <v>78</v>
      </c>
      <c r="B108" s="16" t="s">
        <v>192</v>
      </c>
      <c r="C108" s="16" t="s">
        <v>193</v>
      </c>
      <c r="D108" s="28">
        <v>187888006</v>
      </c>
      <c r="E108" s="19">
        <v>766993318.05999994</v>
      </c>
      <c r="F108" s="28">
        <v>954881324.05999994</v>
      </c>
      <c r="G108" s="19">
        <v>717151619.60000002</v>
      </c>
      <c r="H108" s="19">
        <v>765386235.05999994</v>
      </c>
      <c r="I108" s="28">
        <v>237729704.46000001</v>
      </c>
    </row>
    <row r="109" spans="1:9" x14ac:dyDescent="0.2">
      <c r="A109" s="16" t="s">
        <v>78</v>
      </c>
      <c r="B109" s="16" t="s">
        <v>78</v>
      </c>
      <c r="C109" s="16" t="s">
        <v>194</v>
      </c>
      <c r="D109" s="29">
        <v>0</v>
      </c>
      <c r="E109" s="19">
        <v>8399258.9900000002</v>
      </c>
      <c r="F109" s="28">
        <v>8399258.9900000002</v>
      </c>
      <c r="G109" s="19">
        <v>8388297.4400000004</v>
      </c>
      <c r="H109" s="19">
        <v>8388297.4400000004</v>
      </c>
      <c r="I109" s="28">
        <v>10961.55</v>
      </c>
    </row>
    <row r="110" spans="1:9" x14ac:dyDescent="0.2">
      <c r="A110" s="16" t="s">
        <v>78</v>
      </c>
      <c r="B110" s="16" t="s">
        <v>78</v>
      </c>
      <c r="C110" s="16" t="s">
        <v>123</v>
      </c>
      <c r="D110" s="29">
        <v>0</v>
      </c>
      <c r="E110" s="20">
        <v>0</v>
      </c>
      <c r="F110" s="29">
        <v>0</v>
      </c>
      <c r="G110" s="20">
        <v>0</v>
      </c>
      <c r="H110" s="20">
        <v>0</v>
      </c>
      <c r="I110" s="29">
        <v>0</v>
      </c>
    </row>
    <row r="111" spans="1:9" x14ac:dyDescent="0.2">
      <c r="A111" s="16" t="s">
        <v>78</v>
      </c>
      <c r="B111" s="16" t="s">
        <v>104</v>
      </c>
      <c r="C111" s="16" t="s">
        <v>105</v>
      </c>
      <c r="D111" s="29">
        <v>0</v>
      </c>
      <c r="E111" s="20">
        <v>0</v>
      </c>
      <c r="F111" s="29">
        <v>0</v>
      </c>
      <c r="G111" s="20">
        <v>0</v>
      </c>
      <c r="H111" s="20">
        <v>0</v>
      </c>
      <c r="I111" s="29">
        <v>0</v>
      </c>
    </row>
    <row r="112" spans="1:9" x14ac:dyDescent="0.2">
      <c r="A112" s="16" t="s">
        <v>78</v>
      </c>
      <c r="B112" s="16" t="s">
        <v>78</v>
      </c>
      <c r="C112" s="16" t="s">
        <v>124</v>
      </c>
      <c r="D112" s="29">
        <v>0</v>
      </c>
      <c r="E112" s="20">
        <v>0</v>
      </c>
      <c r="F112" s="29">
        <v>0</v>
      </c>
      <c r="G112" s="20">
        <v>0</v>
      </c>
      <c r="H112" s="20">
        <v>0</v>
      </c>
      <c r="I112" s="29">
        <v>0</v>
      </c>
    </row>
    <row r="113" spans="1:9" x14ac:dyDescent="0.2">
      <c r="A113" s="16" t="s">
        <v>78</v>
      </c>
      <c r="B113" s="16" t="s">
        <v>78</v>
      </c>
      <c r="C113" s="16" t="s">
        <v>195</v>
      </c>
      <c r="D113" s="29">
        <v>0</v>
      </c>
      <c r="E113" s="20">
        <v>0</v>
      </c>
      <c r="F113" s="29">
        <v>0</v>
      </c>
      <c r="G113" s="20">
        <v>0</v>
      </c>
      <c r="H113" s="20">
        <v>0</v>
      </c>
      <c r="I113" s="29">
        <v>0</v>
      </c>
    </row>
    <row r="114" spans="1:9" x14ac:dyDescent="0.2">
      <c r="A114" s="16" t="s">
        <v>78</v>
      </c>
      <c r="B114" s="16" t="s">
        <v>78</v>
      </c>
      <c r="C114" s="16" t="s">
        <v>196</v>
      </c>
      <c r="D114" s="29">
        <v>0</v>
      </c>
      <c r="E114" s="20">
        <v>0</v>
      </c>
      <c r="F114" s="29">
        <v>0</v>
      </c>
      <c r="G114" s="20">
        <v>0</v>
      </c>
      <c r="H114" s="20">
        <v>0</v>
      </c>
      <c r="I114" s="29">
        <v>0</v>
      </c>
    </row>
    <row r="115" spans="1:9" x14ac:dyDescent="0.2">
      <c r="A115" s="16" t="s">
        <v>78</v>
      </c>
      <c r="B115" s="16" t="s">
        <v>78</v>
      </c>
      <c r="C115" s="16" t="s">
        <v>197</v>
      </c>
      <c r="D115" s="29">
        <v>0</v>
      </c>
      <c r="E115" s="20">
        <v>0</v>
      </c>
      <c r="F115" s="29">
        <v>0</v>
      </c>
      <c r="G115" s="20">
        <v>0</v>
      </c>
      <c r="H115" s="20">
        <v>0</v>
      </c>
      <c r="I115" s="29">
        <v>0</v>
      </c>
    </row>
    <row r="116" spans="1:9" x14ac:dyDescent="0.2">
      <c r="A116" s="16" t="s">
        <v>78</v>
      </c>
      <c r="B116" s="16" t="s">
        <v>78</v>
      </c>
      <c r="C116" s="16" t="s">
        <v>106</v>
      </c>
      <c r="D116" s="29">
        <v>0</v>
      </c>
      <c r="E116" s="20">
        <v>0</v>
      </c>
      <c r="F116" s="29">
        <v>0</v>
      </c>
      <c r="G116" s="20">
        <v>0</v>
      </c>
      <c r="H116" s="20">
        <v>0</v>
      </c>
      <c r="I116" s="29">
        <v>0</v>
      </c>
    </row>
    <row r="117" spans="1:9" x14ac:dyDescent="0.2">
      <c r="A117" s="16" t="s">
        <v>78</v>
      </c>
      <c r="B117" s="16" t="s">
        <v>78</v>
      </c>
      <c r="C117" s="16" t="s">
        <v>107</v>
      </c>
      <c r="D117" s="29">
        <v>0</v>
      </c>
      <c r="E117" s="19">
        <v>581474.29</v>
      </c>
      <c r="F117" s="28">
        <v>581474.29</v>
      </c>
      <c r="G117" s="20">
        <v>0</v>
      </c>
      <c r="H117" s="20">
        <v>0</v>
      </c>
      <c r="I117" s="28">
        <v>581474.29</v>
      </c>
    </row>
    <row r="118" spans="1:9" x14ac:dyDescent="0.2">
      <c r="A118" s="16" t="s">
        <v>78</v>
      </c>
      <c r="B118" s="16" t="s">
        <v>108</v>
      </c>
      <c r="C118" s="16" t="s">
        <v>109</v>
      </c>
      <c r="D118" s="29">
        <v>0</v>
      </c>
      <c r="E118" s="19">
        <v>9922181</v>
      </c>
      <c r="F118" s="28">
        <v>9922181</v>
      </c>
      <c r="G118" s="19">
        <v>9922181</v>
      </c>
      <c r="H118" s="19">
        <v>9922181</v>
      </c>
      <c r="I118" s="29">
        <v>0</v>
      </c>
    </row>
    <row r="119" spans="1:9" x14ac:dyDescent="0.2">
      <c r="A119" s="16" t="s">
        <v>78</v>
      </c>
      <c r="B119" s="16" t="s">
        <v>78</v>
      </c>
      <c r="C119" s="16" t="s">
        <v>110</v>
      </c>
      <c r="D119" s="28">
        <v>5933509701</v>
      </c>
      <c r="E119" s="19">
        <v>-6539287.5800000001</v>
      </c>
      <c r="F119" s="28">
        <v>5926970413.4200001</v>
      </c>
      <c r="G119" s="19">
        <v>5926970411</v>
      </c>
      <c r="H119" s="19">
        <v>5926969378</v>
      </c>
      <c r="I119" s="28">
        <v>2.42</v>
      </c>
    </row>
    <row r="120" spans="1:9" x14ac:dyDescent="0.2">
      <c r="A120" s="16" t="s">
        <v>78</v>
      </c>
      <c r="B120" s="16" t="s">
        <v>78</v>
      </c>
      <c r="C120" s="16" t="s">
        <v>111</v>
      </c>
      <c r="D120" s="29">
        <v>0</v>
      </c>
      <c r="E120" s="19">
        <v>2777929.64</v>
      </c>
      <c r="F120" s="28">
        <v>2777929.64</v>
      </c>
      <c r="G120" s="19">
        <v>2749889.24</v>
      </c>
      <c r="H120" s="19">
        <v>2749889.24</v>
      </c>
      <c r="I120" s="28">
        <v>28040.400000000001</v>
      </c>
    </row>
    <row r="121" spans="1:9" x14ac:dyDescent="0.2">
      <c r="A121" s="16" t="s">
        <v>78</v>
      </c>
      <c r="B121" s="16" t="s">
        <v>198</v>
      </c>
      <c r="C121" s="16" t="s">
        <v>199</v>
      </c>
      <c r="D121" s="28">
        <v>547275451</v>
      </c>
      <c r="E121" s="19">
        <v>9237807.3699999992</v>
      </c>
      <c r="F121" s="28">
        <v>556513258.37</v>
      </c>
      <c r="G121" s="19">
        <v>549251664.99000001</v>
      </c>
      <c r="H121" s="19">
        <v>546647761.35000002</v>
      </c>
      <c r="I121" s="28">
        <v>7261593.3799999999</v>
      </c>
    </row>
    <row r="122" spans="1:9" x14ac:dyDescent="0.2">
      <c r="A122" s="16" t="s">
        <v>78</v>
      </c>
      <c r="B122" s="16" t="s">
        <v>78</v>
      </c>
      <c r="C122" s="16" t="s">
        <v>200</v>
      </c>
      <c r="D122" s="28">
        <v>1394872046</v>
      </c>
      <c r="E122" s="19">
        <v>-108110228</v>
      </c>
      <c r="F122" s="28">
        <v>1286761818</v>
      </c>
      <c r="G122" s="19">
        <v>1104018574.5999999</v>
      </c>
      <c r="H122" s="19">
        <v>1092259789.3199999</v>
      </c>
      <c r="I122" s="28">
        <v>182743243.40000001</v>
      </c>
    </row>
    <row r="123" spans="1:9" x14ac:dyDescent="0.2">
      <c r="A123" s="16" t="s">
        <v>78</v>
      </c>
      <c r="B123" s="16" t="s">
        <v>78</v>
      </c>
      <c r="C123" s="16" t="s">
        <v>201</v>
      </c>
      <c r="D123" s="29">
        <v>0</v>
      </c>
      <c r="E123" s="20">
        <v>0</v>
      </c>
      <c r="F123" s="29">
        <v>0</v>
      </c>
      <c r="G123" s="20">
        <v>0</v>
      </c>
      <c r="H123" s="20">
        <v>0</v>
      </c>
      <c r="I123" s="29">
        <v>0</v>
      </c>
    </row>
    <row r="124" spans="1:9" x14ac:dyDescent="0.2">
      <c r="A124" s="16" t="s">
        <v>78</v>
      </c>
      <c r="B124" s="16" t="s">
        <v>78</v>
      </c>
      <c r="C124" s="16" t="s">
        <v>202</v>
      </c>
      <c r="D124" s="29">
        <v>0</v>
      </c>
      <c r="E124" s="20">
        <v>0</v>
      </c>
      <c r="F124" s="29">
        <v>0</v>
      </c>
      <c r="G124" s="20">
        <v>0</v>
      </c>
      <c r="H124" s="20">
        <v>0</v>
      </c>
      <c r="I124" s="29">
        <v>0</v>
      </c>
    </row>
    <row r="125" spans="1:9" x14ac:dyDescent="0.2">
      <c r="A125" s="16" t="s">
        <v>78</v>
      </c>
      <c r="B125" s="16" t="s">
        <v>78</v>
      </c>
      <c r="C125" s="16" t="s">
        <v>112</v>
      </c>
      <c r="D125" s="29">
        <v>0</v>
      </c>
      <c r="E125" s="20">
        <v>0</v>
      </c>
      <c r="F125" s="29">
        <v>0</v>
      </c>
      <c r="G125" s="20">
        <v>0</v>
      </c>
      <c r="H125" s="20">
        <v>0</v>
      </c>
      <c r="I125" s="29">
        <v>0</v>
      </c>
    </row>
    <row r="126" spans="1:9" x14ac:dyDescent="0.2">
      <c r="A126" s="16" t="s">
        <v>78</v>
      </c>
      <c r="B126" s="16" t="s">
        <v>78</v>
      </c>
      <c r="C126" s="16" t="s">
        <v>113</v>
      </c>
      <c r="D126" s="29">
        <v>0</v>
      </c>
      <c r="E126" s="20">
        <v>0</v>
      </c>
      <c r="F126" s="29">
        <v>0</v>
      </c>
      <c r="G126" s="20">
        <v>0</v>
      </c>
      <c r="H126" s="20">
        <v>0</v>
      </c>
      <c r="I126" s="29">
        <v>0</v>
      </c>
    </row>
    <row r="127" spans="1:9" x14ac:dyDescent="0.2">
      <c r="A127" s="16" t="s">
        <v>78</v>
      </c>
      <c r="B127" s="16" t="s">
        <v>78</v>
      </c>
      <c r="C127" s="16" t="s">
        <v>114</v>
      </c>
      <c r="D127" s="29">
        <v>0</v>
      </c>
      <c r="E127" s="20">
        <v>0</v>
      </c>
      <c r="F127" s="29">
        <v>0</v>
      </c>
      <c r="G127" s="20">
        <v>0</v>
      </c>
      <c r="H127" s="20">
        <v>0</v>
      </c>
      <c r="I127" s="29">
        <v>0</v>
      </c>
    </row>
    <row r="128" spans="1:9" x14ac:dyDescent="0.2">
      <c r="A128" s="24" t="s">
        <v>115</v>
      </c>
      <c r="B128" s="24" t="s">
        <v>78</v>
      </c>
      <c r="C128" s="24" t="s">
        <v>78</v>
      </c>
      <c r="D128" s="30">
        <v>75616545244</v>
      </c>
      <c r="E128" s="25">
        <v>8493887940.3000002</v>
      </c>
      <c r="F128" s="30">
        <v>84110433184.300003</v>
      </c>
      <c r="G128" s="25">
        <v>84016248888.860001</v>
      </c>
      <c r="H128" s="25">
        <v>79130645723.839996</v>
      </c>
      <c r="I128" s="30">
        <v>94184295.439999998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2.75" x14ac:dyDescent="0.2"/>
  <cols>
    <col min="1" max="1" width="11.42578125" customWidth="1"/>
  </cols>
  <sheetData>
    <row r="1" spans="1:1" x14ac:dyDescent="0.2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P F p N k 5 P C Y V Z l R 4 v s / I f / e v b Y l q l s z w 9 v a j z p m r S k z J r i v P 0 y 8 l P 5 y 2 + K N P P s 6 a t H t / 1 o T x + 9 u r L F 2 9 O X z z 9 / b X r 3 / / s x b M v j x 7 c 3 9 k Z E 6 3 G e 7 s 7 n z 6 + G 2 / 0 + M 3 v / / T 4 z f H L V 1 / + 5 N n T 0 1 e E 9 O t X v / / r 3 7 v z 4 Y v j L 0 6 P n r 7 8 / W k g / C s N 7 S e + O n 3 9 h k Z z 9 g X 9 9 e r 3 / v 1 / 7 + e v f 3 / + 4 + z L J 9 9 5 8 c X R z s k X X 7 z 5 / c / e n H 7 x + / / + P 3 X y 5 Y u T 0 5 d v v n x 8 V 7 / l V m 9 + 7 z f p 3 a P H r 7 / 6 4 v j J 8 9 O j 3 / v x X f P r 4 7 P X v / / r N 6 + + O n n z 1 a t T t D n + v c 9 e H / 0 + j + / y z 8 c v v 3 x 9 9 u Z o Z 2 f n H k 0 A / / 7 4 5 N v H P / n 8 9 z 8 V i P K H g u c / 8 M u L L 5 + e / v 7 S P 3 / + 1 R d f 8 e c v n 5 / + 5 K m 2 I A R e H 3 1 F o 5 T f G M 2 X r 1 6 / e H O 0 L 7 j L H 4 8 J u T e / / / O f f E 5 I E N b m j 8 f f f v X 7 / P 7 H J 2 / O f p K R / v b Z q X S l F M e v R N f T N 1 8 C d 3 5 o I u W D x 6 9 / / z e / z 8 u j 3 4 u g 8 S / 0 N / U 2 R E X 5 8 j E o / u r o G H / j F / r 7 9 P m b r 8 6 e 7 j J Z 9 Y 8 9 R k W g f v v x X f 0 N n x A M / U 7 B 6 G / 4 x A N k / x J I P r m e n p 4 9 9 c a i H z w m R J / + / i 9 e H c m n 5 i 9 8 / O b 4 7 M X r 3 / / 3 + n 2 e 4 f 3 P z 1 6 / e Q k h k l / w 9 / G b N 6 / O h G h C x 9 / / 9 e n z 0 x O w u f c Z I J 6 Z z 0 B z n l r m B E v 3 Z 8 + P P 4 f g u T / M N J h v / D 9 1 X s x X 3 l + P 6 d 8 3 A v t o j 6 T I / S X f v N a / d v Q 7 8 7 f 5 l o g N n P Q v I i + P 4 / n p 8 T N C + v X L o x 8 n p n Z / 2 W 9 O v s 1 z + P L L E 0 D m n 4 9 l F o i q 9 1 4 c P D 2 4 / 5 M v 7 v 8 + B 5 / / X n t n 3 3 6 6 8 9 2 v f p / P D x 7 f 1 R b o 7 f O 9 o 7 2 U n h 3 6 / / 1 U M K f P H r / 5 9 n f e K E K f 7 + O X N z y f r / H r F 8 e / t / y F P t 0 f j 7 8 4 e + F 9 b v 8 A 6 V + b K a B x n r 5 W 6 r 8 G l k x 6 / P b 4 N V G a e / q 9 3 7 z + 9 r P n E H T z K z 7 7 4 q n 9 j H / F Z 8 8 / t 5 / x r 6 S W S L B O T l + / / v 2 / o L n G T H Q + e W w Z h f / m 4 Z x + 8 e T 0 l d 9 K 8 X t F 8 8 C 4 P j 0 l h n z + + 9 M 7 A Z u h C b G a M K f 7 g / r 0 F V 1 U 6 z 3 7 i p j 9 9 / + p 0 z d n p C D f H H / T C m / 3 Z 0 P h 4 b e f c 0 X X I 9 y P d N z P i Y 6 7 9 / 9 C H f d 7 f / n 5 7 / 3 6 5 a s v D n a + P a j j d n + k 4 3 6 Y O u 7 1 7 3 / y 5 h X J 6 + v T k 1 e n b z 5 I z b F K M g r u 4 G d f w e 3 9 3 C m 4 L t V + p O N + T n S c 0 W M / 1 z r u y 7 0 3 P 7 H 3 5 f 2 f e v D 0 z V f 7 v / f v t X v w e 7 1 8 8 P n T / a 6 O S 4 2 O + / + Z h m P K / L 9 C o w V R 1 v P j 1 y d f f v 7 N q b T 7 / 7 9 V a V G y / U i n / b z W a Z H Y 9 P c + + O L z Q b / t 3 v + / d N r / e 7 2 2 Q F i P X 5 6 9 + e r 5 N 5 6 P 2 / v Z U H X / 7 8 3 H W S r + S O f 9 n O i 8 3 f / 3 6 r y v X u 9 / O a j z 9 v / / 5 s n 9 v 1 f r P T t 7 f f L y 9 N U H K T p W S k b F P f j Z U H H 4 7 e f c m 7 O k + p E 2 + z n R Z k Z j / V x r M x u V P v u 9 7 r 1 6 / f s c P D 0 + / v z N d 3 e H o t L d 3 f 8 v 6 r L f 5 / 8 D U S k E 8 v c 5 P f 4 G l d e n / 9 9 U X r d U X k K r H 2 m v H 2 m v j v Z 6 8 X t 9 e 1 B 7 7 f y / S X v 9 P r f U X r / 3 / x e 0 1 x e / / / G r 0 + N v T H l h p n 6 2 P a / d H 4 r n 9 b q n v A y p f q S 7 f l 7 r r k g c + Z P f P v 3 u 4 H r A / 8 v i y N t q r / 9 P + F 5 f v T h h o a Q 8 z 7 O z F 8 f P z 5 5 + Y 5 p s 5 + H P v i b 7 u Y o h Y 2 T 7 k V b 7 e a 3 V g l X O 3 + f h y 9 e v H r 7 4 7 o O f G t R q / 5 + M J 3 / v / w / o N D 9 3 / f L 4 1 Z v T 1 y + / O Z 3 2 s 5 L 6 x 2 / / r 0 r 5 W 7 L 9 S K f 9 v N Z p s V X O 0 9 9 n Z z D j / + n / v 3 T a / 3 v z / V 1 h / f z 0 x T e n 4 + 7 9 v N F x T L Y f 6 b g f 6 b i O j n v + 8 P c a 1 H E P f q T j f s g 6 7 p v T b L s / + 5 r t 5 y g i 9 Y j 1 I 3 3 2 I 3 3 W 0 W d 7 x 7 3 s m t V n / 6 / K r f 3 / W Z 9 5 G Y K X r 0 5 f f P n F p w + f / d S 3 f 2 r j u i f r F k + r Y e D B 3 6 z j 8 C n / / F n W d E d f Q Y z 5 N 6 f x G N u b 1 B w w 9 P 7 a o P I Y n B E M q 4 a s c N y k x f S 3 Q H v p b z / b W g t j D P 5 + T x 3 G s 9 j 9 7 B Z a D R z f + c T T c j u D W m 5 n W M t Z e / P D 0 H L + X 0 6 z 4 W c k t 9 a R n I H c 2 s P / V 2 k 1 / R U a T H + F 4 s K v o a L i o f + / Q l X 5 c d K b s 5 e f H 7 9 + 8 8 0 5 Y f s / G 6 o J v / 2 / K r y 0 Z P u R O / Y j d 6 z j j r 1 6 v j / o j h 3 8 v 0 h x / f / F H b v L / 1 I n w O 4 V f 0 6 9 n H o K 7 2 b f j D V S u M z z + q d e 7 H 7 3 z b 3 P X + / + 5 A m J D j e Q d k S M o + N V X U 2 y W a X f 4 K O Y e / b t s 6 d P T 1 8 o E X h u j p 7 R 1 J n f H 1 O a 6 l S c r K e v z p 4 / f / 2 G 2 P 3 o l I b k / n r 8 7 e P X T 0 + f H X / 1 / M 3 T L 0 + + E v 5 4 + e L 4 C 6 b i k + P X p 0 9 B u D f P v / z 8 y + A T q 1 b t J y d f f v H y 7 G n 4 m u r n u x 3 S f Y O U d A 2 / f P J k m J L p 5 6 9 e R q n p F m W E m l h 6 1 9 8 2 U n X T d G o L n + r P N 1 G d P d z w k / + P z Y I j w M G n 3 9 0 w C 9 8 u m j Y 6 D S 5 v v G E a X v 9 o G j Z O w 7 P f 6 9 6 r p 6 / 2 v / q 9 n n 9 n 7 / h 0 w z S 8 z O v 0 Z Z 0 3 6 1 V 0 M p y X 9 X 4 y 8 f 9 r T e M R 9 + D 5 7 7 N Z 0 1 g C R 8 l 7 / z b k v Y H X u 1 P 9 8 5 n X T 3 / v s 1 v w + r D u + f R H 8 / H h 8 + E 1 / O q L n 4 z M x 2 J V F t m 0 q J Y 0 F d f p q 3 y 2 n s p f 0 T l 5 8 G F O z v / P a U 2 G 7 r u f P j n e O f j q w X G E 9 7 + o Z s V 5 M R 1 y I A 9 + F m n 7 / z m 1 b h t + v r P z + z x 7 b 1 o + v I 3 u + E C a / n + f X x 2 N H z z 8 q T 6 N n + a X + f J i g M S 7 O z + L 7 P r / J 9 J + 5 / e + 1 y f t y 2 y Q r h 8 Y R / 7 / m 6 5 k z 3 / y 0 5 f 3 7 n 1 x c u / F 7 x W J a F 6 v J 6 c / n d f T Y o C 4 3 b D y m y T u / z d 1 7 B t K t O 3 e e / F 7 P 3 1 / Y t 4 q O P x A o v 5 / n m O f v v l q / / c 6 f f r s 0 6 c P X n 7 n J y K a o G 2 r 1 H r F s 7 x M V 3 l d V P C Q O R J c 5 0 2 b l e n W 8 6 f P 7 m y 9 z O r M W b 4 7 0 V m 5 V Z R 4 i 5 D d 9 2 R + 3 r n N z 3 6 v / W e n 3 / 2 9 v / P F 7 / V 7 n R 7 8 X u + X C d z t B Z K / 9 + 3 k o j s D / x 9 M m t z l f 0 8 k k / v s m J f 8 j t + 8 k j U p / s V M y r O v X j x 9 / f u f v H l F C y u v T 0 9 e n X r L U b o M c f R T y J N T g l 7 / l M / f S M / D W R G P 2 g A o K 0 Z 7 w f L R z 8 a i g i T / h S h m s L 1 R + 8 t J J 8 + P X 5 9 8 + X l k 2 D T Z b z 4 / f X H T y L s e 2 P 8 P R k 6 c c 3 L 6 8 s 2 X P w + H j k k / f f 3 y 5 + H I S f z f n J 7 8 / 3 L g N 3 D 7 8 c u z N 1 8 9 / 4 a 4 f f f / Q 3 O + 8 + T l y R s s L 3 4 z Q / / / G r u / / v L / x + x u m b o 3 6 S + / + v 2 / D c / h 5 + H Y f + r 4 8 1 d f v T x + + v + r o T 8 7 e 3 3 y 8 t T z o + 1 M 4 5 v f 5 / T 4 1 T c z 3 P + X a L b N w 6 V v 7 n 0 z w / 1 / / e y + + O q L 7 z 4 9 / n 1 + n o z 2 K Y V X z 1 5 9 + c X P o + H + / 8 w B 3 8 j J / 3 9 k Z F G 9 P 2 / k d m C 4 T / / / K r g b x v v / Q 8 k d Z u b / 3 / H y F 7 8 / p f m O I 4 O l L N 3 r 3 + f 1 T Y P t J e S j g / 1 / i z c 1 O N i T r 1 5 R s v P k x r n t r p T 9 f 3 S 4 4 P G f P H 7 1 4 s a w q L t 4 9 f / q 8 d q w K B I L n T 2 l X i g V / / 8 r 4 d 0 0 4 D d n L z 8 / f n 3 j B P / / Z r z / / 0 7 j x j j 6 x e e v T l 9 / e a O G / v / N g G 1 6 6 + f R e F + + + n k 0 4 P 9 f L 0 c M j P f / t 2 t u M Y b + / / X a w 4 B N I j X 9 z Y z 3 / w M T T D 7 H z 6 f h v v r q y a t v i J n / P z B a m K O f T 7 P 7 E 1 + d v f j / t j t 5 l / 8 9 O X 0 u I + d f p N 0 u o f 7 l 3 p u f 2 P v y / k 8 9 e E p h 0 Y s v v / j 0 4 b O f + u q L n 3 x 8 1 z T R t n s 8 z O h j 2 u 4 d P a b U y O / / + u T 4 + S n Q d n / w 5 w T / B C S w v z 8 + / e L l t 4 m b X j M p n 5 / + 5 O l z / H b y 1 R d f 8 S / P j z / / / N U R 4 M t v j 1 + 8 J l G z g x Z y 7 H 5 j t P u 9 z p 7 i B f w Q 6 t 2 e Z J / v P H j 4 U / / v I t k m k t 3 7 O S T Z m 9 c / 9 W L 3 u 2 / u f f 7 6 4 N P v f i j J g I N h J 2 b / b 4 C h P v 0 5 J I 7 j p 5 3 f 5 9 m H E u e H J 4 J 7 / y 8 g 2 b O f + v L J k / / P k O z + z y H F S A K / + + m T 4 5 2 D r x 4 c n 3 0 o x X 4 2 J H B 3 9 + e O O s 9 + r 3 u v n r 7 a / + r 3 e v 6 d v e P T / z d S 5 8 H / K 4 h z + n v / v 5 J 1 H v 6 / g j g H z 3 + f / z c S 5 + D n j j i e Z f v O 7 3 3 v Q 4 n z Q 1 P T u / s / d y Q j f v r J T 1 / e u / f F y b 0 X v 9 f / K z 2 l 3 Z 9 j K 6 Z + 5 O 5 P n v y / k T o / h 6 z z 9 M 1 X + 7 / X 6 d N n n z 5 9 8 P I 7 P / H / R u L 8 n I Y g 0 E V v 3 n z 5 b P f e i 9 / 7 6 Y d S 5 4 e n i 3 4 O A 5 N n v 9 f + s 9 P v / t 7 f + e L 3 + r 1 O D 3 6 v D y X Z z w Z D / S y r o r v 8 7 9 N X Z 8 8 Z p Z e v X r 4 5 O 3 0 t R K P F m Z e n r + R v v K w P E h M A 8 p P H z 7 / i I d / t N t 7 w 8 t 7 u h 7 y 8 9 y E v 3 / u A l + 9 9 y J j 3 P + j l D y H Y v k 8 w 5 j T 5 7 f 2 A + I T 7 m k B 2 d 3 w a I I n 4 d W B 8 A C l 2 d w J S 7 H 4 9 B D 6 A h X Z 3 9 r 8 B B O 5 / C A K f f s j L D 0 I m u P f i 4 O n B / Z 9 8 c f / 3 O f j 8 9 9 o 7 + / b T n e 9 + 9 e z b v 9 f X G 9 X B h y D 2 M E D s a y G w G 4 r J 1 4 P x I b y x + w 3 w x t 4 H a J n d D 1 H L e x 8 u 2 / s 7 H w 7 j / j c A 4 + E 3 A 8 M n 5 t F J m T X F e T H N p s U / + r c u 0 1 V V p + m X k 5 / O 2 y q d 5 W X 6 e d a 0 1 d f r p q P c Y 6 n D b / / U q 6 8 F O 2 C m r 0 m G g K e + D o x d / H + T 2 v n i 1 a v P X / 3 U g / v H X w 9 2 h 3 7 f m E o D 7 M B m / t R P v n r + + 3 / x c u d r C D Z g B c r h p 5 5 9 8 f s b c L / / T + z s f f r 1 Y P q G 5 O j 4 6 U 9 + 8 Z z a / d T X g + X b F c A 6 + 8 m z 0 9 / n 1 d e c l M D O 7 N 6 / u 7 t z d 2 9 n 9 + H X A + Y b l q O d h 3 d 3 H j C w d P f e o 3 s P H m G S v g 7 U w O L 8 7 I j 3 b s f N 9 i i R 7 j 5 4 t H f w a P f r I b 8 b C N Q H T l b H b u 7 d 3 b m v K H 7 6 C F h + T R Q 7 / u b u m G A e j M f E a P z b M N C 7 N n z 5 y e N X 0 g f / 8 p M v j m n B m 2 L j s 6 f H F B f z n 2 h C c Z I Y W / 7 t 8 U + + P H 7 1 m s K h l / S R / v r 4 9 d n n L 4 4 o I 8 w / H 3 / 5 8 s 3 R K e U d 8 P P x 8 y + / e / T 5 6 R e U o 8 F v + P P 3 P / 2 9 3 7 i P + C 9 a N v / 8 2 z C o + I l P O P D 7 8 r t v / J b 4 Q z / 8 / Z / T y j o C B u 9 P f v e N v K q / 8 u c 7 W I p 3 f z 7 + 9 q v f x 7 T i 3 2 w j 9 9 f j n 9 Q W P 2 k + g a a 3 f z z + 9 u n z l 7 / / 8 U 8 e n 3 E 0 + M X r z 3 / / F x w 8 Y n X / x R d H O 6 R 8 j l + d E r f o B z z q k y 8 4 3 L x r 6 d 0 h / E + e / v 4 / e f b 7 f / n k 9 6 e J I t P 0 + v d / d v b i / W c B X R D d l X 7 6 w 1 B 0 m M r u N 0 O O / 3 d S 9 u V X v / + T p 5 8 T h 3 5 N 2 p 5 + 5 / T V y d n J 2 Z d f i 7 g b W B x m P G B w / e A m 9 v 7 Z I v w 3 T P i f Y s K 9 f P O e Z D 9 + Z b j 5 Z m K f b S T 2 k z c e s X d 2 t 0 9 f n H Y I 7 n 3 o i E 6 L 0 9 t P z 0 6 E U R 3 9 g 4 + l t S o Y D 8 o t 9 U 0 A 6 4 3 p 2 H / p / x t C s n N G G u f 1 C c 3 X + 8 / V / 8 + 1 j q X L R n L e 5 X + / f f z i 6 X M 2 y G T 2 9 Y / H r 9 8 c v 6 E f b y j V + f v / x F e n r 3 4 f I O j 9 9 f j s x c u v 3 n z x 5 d N T r O + 6 P y Q 5 + f z s N W N / 8 t W r 3 + u n 8 M v r V 0 8 B b 4 9 S f d s 7 + 9 v w b v W j x 4 T m 2 U 9 y m 6 9 e Q u 5 e / / 5 f 0 D / H n 5 9 a K K + / + o L z o L / / q y + / + x q T G 3 7 g v j / 5 8 v l X X 7 w I m 5 j P H n 9 F 5 P 3 9 j 0 / e n J F q x X u A 7 H + m D f H x i 9 / / 5 N v E K 7 / / l y + k B 3 J c u h / 5 b e j N 1 5 x V 7 3 x E b V 6 / e f X V i X 2 J 2 4 Q f + W 3 4 p d 2 g j c B 5 / W 2 a v a d f U o K Z f B 3 Q 5 8 0 x 0 6 X z 8 b G S K / y Y q C y t A X P 3 9 z c c M h x W h g 3 l v T 3 9 0 w P 0 + u z p 7 3 / 2 4 u n p 7 8 3 k 7 n 5 m W l E y H R 8 + O / u 9 M f r + h w a 8 e 9 M 0 8 z 8 z r S L Q g g 8 f Y 7 C Y h R e f S 9 L + 9 L t 2 r s 9 e k H t 5 9 p R / f f 3 i y z e U P n / z + 7 A Q H h O R f h + a j 1 d n i G b 9 P 9 E H M + n d V 6 f E 9 6 9 J V R K H f v W c f n 5 x / H v / / o y F / M J / / z 7 m 7 9 + H 3 5 C G 5 M g + e 4 Z + X v 0 E s 7 n I T y T c U 8 H i H 2 T 8 T 7 9 r W / N f v / 8 b 1 U R n L 5 7 R 5 D 4 J w k / 7 2 e P P T 1 9 8 9 e K M 3 e 7 B o N q 2 e U y r B M 9 J z r 4 4 e 5 O + a 4 p H y 6 L 8 7 K O 2 X u c f o S M W o L M v W T f Z 3 x + / h u 4 4 O 3 7 y / P T k y x d v j s 9 e n J I O s b / + / q J A I t D e / N 7 k z n z n 9 O Q N 3 v / 9 2 d V / H W l 2 N w r / 7 q v X r 3 7 / 1 7 8 3 M z M R 9 C f P n v K n b z o f v P n 9 z 0 h H I Q y R 5 v i L u C B b 5 E e g 3 u n z U 8 j E 7 w 9 5 x m e P g 0 i F 2 p q o 4 / f R l / g z s i y n 5 o W z 5 S x / B 3 r I L 4 9 / M i v X P d j y I b U J I c Y 6 I M k j x H / / 4 9 e v T 7 9 4 8 v z 3 2 d z N k 9 N 3 x 7 N Z s R y l P 5 n X T V E t P 3 t A y b H x 7 n h n v D N K T 9 Z l u 6 7 z z 5 b 5 u q 2 z c p S + X E / K Y v p 7 5 d d v q r f 5 8 r O H e 5 9 m n + 7 t H E w n 5 / c P J t n k 6 + B 5 8 p w w 3 Y z k t F q M m 2 w 1 n h T j v B 1 n y 6 y 8 / k F e j z M g P q Y R n L X 5 4 k 3 + r j 0 t 8 0 W + b N 8 L C 5 Z u M 9 u b 0 X j 6 8 v f f f S / Y p 7 8 3 y c I t 5 p q G c O 8 n z l 7 + P m f f + b 2 e / s T T 3 + f 5 p 8 9 + r 4 M v X n z n 6 V d n 9 0 7 f q 8 P X 3 z 4 9 f b O 5 r 0 + z c f q S E g + R v M P t + 3 l 6 C n / n 9 3 / 9 7 e O X N w / t p 1 5 / + Z M P P n + z + / r 3 O v j y 2 7 / P v S 9 O f p / 7 3 / n 2 F 7 / 3 2 d 5 7 d f k K + n d z X 7 / b 8 e + 2 + w j / v B f g p 2 e v X z 4 / / n 1 + f 2 j l s x N S + c / f n L 7 a z J C s U 9 4 D 9 L M v X 3 1 x / O a b h Q n 9 8 P u r g r h B f H 5 h 2 R 7 + H u 8 W Z X q p I v 4 R i f d H a b 6 c V i R A F 5 9 9 t G 7 P t 3 c / / e j 3 + I U X 7 e F v n K D 5 6 7 w u s r L 4 Q e 6 J V U o g l s 0 j U q + f f T R v 2 9 W j u 3 e v r q 7 G V / f G V X 1 B u Z y d 3 b u / 9 x f P X 0 / n + S L b L p Z N m y 2 n p H / N W 7 O b 3 / p I E E h T o P D m e p X j 7 5 / M C J V J m e O z u + Z D 0 + j s K T c 5 f s W 6 / / d 3 3 j u 3 l m 9 N W y a G A U A q j J s E H 8 r Y 7 8 Y G j 6 / f i 6 2 O v 3 p D 4 f V m Y X z f O T 8 5 f g l 7 + d 4 w 7 / o 2 y Z g 9 s W O b j d r + z 6 J R 2 3 8 v c v 7 I q L 0 P F v 8 v M W p n P / H m u 2 d n X 3 z + e 3 + 1 s / t T 3 7 7 / 3 a 9 O n z 3 5 9 t 7 v d f r d 9 + r w / 5 V G 7 e m D 3 + c n P n 3 4 8 v 7 v 9 V N f / d T L r 4 6 / s / f d r 4 6 f / z 7 P n n / 5 X l 3 e x q i d w K i d / M i o / f / K q J 1 U D K r d Y N Q k l 3 G T H c N Q f m T I b j R k 9 3 8 W D d n 9 9 y L n j w z Z + 2 D x / x J D t v v i 3 t n x w Z e / 9 0 8 8 e / L 0 w a c n L + 5 9 9 9 v 3 3 v z e p 9 / Z e a 8 O b 2 H I n u X T e d a 8 F 9 T 3 M l s P j t / s 3 / v u g 5 / 6 7 n d + 4 s v d k + 8 e / M R 3 H / 7 U 7 / P t V 1 i W f 4 8 u b 2 O 2 n v x u + 4 / w z 3 s B / p H Z + n + 3 2 X q f W M x f 9 / p R N P Z N G L F P f x a N 2 H s q g B 8 Z s f f A 4 v 8 l R u z 3 / u L g J 3 e / + / n v 8 1 O n z 4 6 f f v 7 8 + I s X J 5 / / X r / 3 w 3 s v 3 q v D / x c Y s d O X T 4 6 P f / L J q 5 f P 9 h 7 u f e e r n z r b / 8 m T z 4 8 f v j n r d f m h R u w E R u z k R 0 b s 5 6 E R 4 9 U i M m K n t F B G i 0 y / / + l 3 T l + d n J 2 c k R l 5 8 S N z 9 n X N 2 e e v a F V 1 1 / T x D d k x A / Q 9 C P j z 0 4 B 9 X h e z 9 + r + Z 9 N y v T l + 9 f m p L L Y O d L H 7 o V 2 8 h 3 H 8 v b 7 Y / f z 3 + v Z P / D 7 3 f + L b n 3 7 3 q y f P P 7 3 3 E 0 8 O P n 3 6 U y / f q 8 N b G M f z N Q l 8 / n 7 j e C / r + P m X D 1 + e v d n 9 y Q d f f P X d l z / x 5 v f + 7 t P f 6 8 2 n B y 9 2 n 7 x X l 7 e x j r z c d v a 7 7 e 4 d v B d o H k Z k V r r T T W P 5 y d / 7 y f 7 z n 3 r 4 + x w 8 / + 7 v 8 5 0 X n z 7 / a n / n p x 4 + 2 f / 2 8 6 / R 4 c m X X 3 x x / O L p 5 j 5 f V 3 U L x X z c T P M l b N m j n W d f v X j 6 + / / + P 3 X 6 5 u w n v j p 9 c / w 1 e n 7 z + 3 S n L d a t 7 X J 8 U Z x / j V 7 6 B N 3 r E / T Z 3 u l P 7 r 5 8 + P n J s + + c f v v b 9 z 7 / z o u f I B o / f P D 0 a 3 Q Y J W i 3 T 0 P Q p / n P L k V j / b o + 3 3 x j N L 0 X E b i f 2 n / 6 8 O X n r z / 9 / N W b n / y 9 v r P z + a e f P v / 8 9 / m 9 n p 9 8 j Q 6 j N O 3 2 G W H S k y + + e M N 2 l u h K h v z s z V f v u R I x R N d Y 3 9 8 8 p + 7 3 q X r / 0 5 9 4 8 H s / / 8 n v v H h x 9 o q i l s / f n H z 7 x a s n 3 / m 9 T 7 9 G h 1 G q d v u M c e r P G l l j n f 9 s s O v 9 i E 7 9 6 q v 9 g 4 N v f + f 3 O v j y q 2 d f n X 7 6 x e / 1 6 c n J g 9 / r i x d f o 8 M o Y b t 9 3 s S u X 7 4 4 O X 3 5 5 p u h a 6 z v b 5 5 d P 4 1 Q 9 f d 5 f n x w 7 / 7 v / c X x 8 + / 8 X t / e + c 5 3 j l 9 / 5 / j g q / v v F z p u o G q 3 z x v Z 9 Z s k a 6 z z n w 1 2 f R C x W P u v v n z 6 e z 0 7 O / i J 7 / z e n 5 5 9 5 / d 6 9 v r J 2 Y v n Z y + + M e 3 a 7 R N j 4 9 8 8 f t 3 5 c u / N T + x 9 e f + n H j x 9 8 / q n X u x + 9 8 2 9 z 1 / v / u R J 8 A 0 l O l 9 8 + c W n D 5 / 9 1 L d / 6 t X X w K 5 P 9 h h q 3 z w 3 H 0 S U 7 + l 3 D w 7 e n J 7 9 1 J c P n 7 3 8 q Z / 4 q a c H v / f D L z 6 9 d / p 1 h h U l e r d P S 3 S f n X + O q B 7 D 7 W e D 2 R / 2 6 X 7 y e 7 / 4 6 j t 7 3 9 m 5 9 x M n T 7 9 6 d v D k y 3 s P f u 8 v n u y c P P w a H U b p 3 u 3 z B m Z 3 x P 3 q i 5 / 8 W S Z 7 D L V v n t l 3 Y x H T m + P j 3 V d P v 8 1 J l f 0 v a T X s 9 Z u v 7 h 3 8 x O d f o 8 d 4 l N H t 9 C Z 2 / 2 H S P Y r c z w a / 7 0 Y C v N / 7 J z / 9 i S 9 / n 2 + f f f r F s 9 e / 9 8 7 T 1 1 / 9 3 i d n D 1 7 8 1 K d f Z 2 h x 0 s d C r c 3 q / b u f P j n e O f j q w f H Z z z b l f z h h 4 G 4 k D r z / 7 e e f n v 5 e 3 7 l / 8 h P P X n / 1 U z t f n T 7 4 y Q e n n 9 P I v 0 a P c b r H A r I b N P w P j / A / r G h x N x I u / s T D T 7 / 6 9 O D 1 l 7 s / + d X u 6 V e f v / 6 J 0 0 8 / / / z z 5 2 e / 9 9 f o M U 7 6 W M x 2 C y X / + c 6 D h z / 1 s 0 3 5 H 0 4 8 u R s J K H / v 3 + f 0 J 3 + v 4 1 f 3 X n / 3 2 w + / + / Q n X u 3 / 3 r / 3 T / 4 + p 1 8 + + T r 5 h z j d Y 0 H d b b T 8 D 4 X w P 6 y I c z c S c j 7 Z + Y n T p 7 v E 6 U + / / e b L 7 z z 7 N m X c f 5 + H P / X 0 O / e / R o 9 x 0 s f i v l u x / H d + 7 3 s / 2 5 T / 4 c S k u 5 9 G V M 3 J T + 4 8 + O L V T 3 3 n 5 N M v 7 r / 4 6 q d + 4 v n r z x 8 + f 3 D v m 9 P y 3 U 5 v z / I / B M L H k P t Z Y f l I 2 P p T r x 9 8 + n r v w d 7 z + 5 9 / 9 R M v f u L g 9 / 6 J n b 2 H 9 3 f 2 v z m W f 7 + 4 9 d n v d e 8 n P 3 1 5 7 9 4 X J / d e / F 7 f / d m m / A 8 n c N 2 N R K 6 7 l C I 4 e / n F z r d / r 8 / v v 9 o / + a n v f P f 5 T + z / X q c P 3 n c d Z 5 j u 7 x m 6 / n A J / 0 3 H r s + + f P X F 8 Q 0 r W u / p u H z 5 i n J U l J 2 6 Y T 3 z / a B + + + z 0 1 f G r k 2 / / P j + b o N + c / t 5 v 6 N v T Z 2 e / 9 + n m L m 6 7 9 v 7 i + C f P P j + + c d n 9 P T E + 5 k B 2 8 6 z d F k M w w F f P j 7 8 R W E 9 f n T 1 / / v s / / f K 7 L 3 7 / L 1 + Q d L 3 4 y W 8 E 7 L f P P v / 2 c / r / m 9 / / 9 Z t X X 5 2 8 + e r V 6 e / / B S 3 r n 7 7 6 Z i a J J v y U J P X k 9 P f / v U 5 / n 2 8 G 5 M l z 0 l F f P j 3 9 v T d P + 7 O v n j 9 / f f Z T p + 8 1 + w b 2 7 / O z A P v 4 6 X e + e g 0 Z O H v x 5 v c / f n X 6 z f A F / f n m 9 O R G K b g t u K d f / v 4 v v n z z + z 8 9 f X 7 6 h s z G V + C E 3 1 8 U 2 T e q G F 5 / + 8 v v s o 0 4 f f H m 9 e 9 / / P r 3 P / 2 9 T 0 6 f 2 0 + + k b G 8 / u o l K Z z X r 3 / / F 6 f f / f 0 p 6 / 0 1 9 M 5 d / f X s 9 D X 9 8 e r 1 q 9 / / 9 e / 9 + 6 M N / S W r B f T 5 6 9 / / J 4 9 f n R 0 / e X 5 K Y v n m m D p 6 d f T Y / v r 7 f 5 v M 4 P P T 9 F 1 T P F o W 5 W c f t f U 6 / w i d v f m 9 f / 8 v n 3 y H J g / v 0 / + f f 3 X 6 O t L s b h T + G 4 M l o / b q 1 e 8 d / H 3 2 9 O j 4 + X M i 8 d N X x 5 / / / o Q A / f I l m X H 6 / D F 3 x N P F v 9 C w O i 9 H g J E Y E y W / T b N 0 9 u b 3 / + L 4 5 N W X H i x G 8 h Z A 6 M 8 T T I c Z z d d H 5 4 v T 5 2 8 s m N d f H 4 4 K z + / / 3 S 9 f / V 5 P v v z y 9 / o a g z K U + e 4 T 6 G X 6 6 s X X R 8 e g 8 f u / P H 7 9 m v 5 4 + j X w e f P t 0 y 9 8 y t 7 2 v d d v f p / n p 7 / / V y + f H p P c Q w X 6 w 9 h 5 r 2 G 8 e X X 8 4 j W p / Q 8 E 8 + M w c V / / 5 a + + / s s v v v z 9 v / v q 2 B e X 2 1 L R z m B n 6 L d 9 n 9 U i f e C E 5 A O 4 2 y J z 5 j P S 0 V c 7 3 9 3 f f f h 7 P X u w 9 + D 0 J 3 7 q q 9 / n + X e f f H V C 2 v 7 1 e w F / S R a M 7 N i H T b E C 4 T e + D r V I w c M j f n 3 2 4 n N i 3 q c v f 3 + V x q 8 B 6 6 v X p y S 9 b 8 6 + I L N O v t C X p D c / Q E F Z S M + P X 3 1 + e m v 9 c j f U 6 s C J L C I b M T L w R z A J j + 9 2 P 3 0 s V E S I d / R T z 7 7 4 / X / y 1 f P f / 4 u X O 7 u / P 0 X N n z 6 + 6 3 2 r L R H 6 H P 3 E O q + v z b f 8 y e P X b 4 z s H 5 H w e H + h 2 e e n R / 8 P T k y w O B H u A A A = < / A p p l i c a t i o n > 
</file>

<file path=customXml/itemProps1.xml><?xml version="1.0" encoding="utf-8"?>
<ds:datastoreItem xmlns:ds="http://schemas.openxmlformats.org/officeDocument/2006/customXml" ds:itemID="{E2775C90-29A6-40AF-90E2-4F066D68C6C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6a. Por Objeto del Gasto</vt:lpstr>
      <vt:lpstr>Fechas</vt:lpstr>
      <vt:lpstr>fuente1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6a. Clasificación por Objeto del Gasto - LDF</dc:title>
  <dc:creator>Nancy Vázquez</dc:creator>
  <cp:lastModifiedBy>Adrian</cp:lastModifiedBy>
  <cp:lastPrinted>2022-04-27T21:44:19Z</cp:lastPrinted>
  <dcterms:created xsi:type="dcterms:W3CDTF">2016-10-12T14:50:55Z</dcterms:created>
  <dcterms:modified xsi:type="dcterms:W3CDTF">2022-04-27T21:44:39Z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6a. Por Objeto del Gasto</vt:lpwstr>
  </property>
  <property fmtid="{D5CDD505-2E9C-101B-9397-08002B2CF9AE}" pid="3" name="BExAnalyzer_OldName">
    <vt:lpwstr>6a. Estado Analítico de Egresos Clasif Objeto del Gasto.xlsx</vt:lpwstr>
  </property>
</Properties>
</file>